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estnaobcinang-my.sharepoint.com/personal/denis_ostrouska_nova-gorica_si/Documents/Dokumenti/Letni programi koncesij/2025/LETNI PLANI 2025/"/>
    </mc:Choice>
  </mc:AlternateContent>
  <xr:revisionPtr revIDLastSave="161" documentId="8_{C78AD68F-163F-4AC6-881D-FACE3EA1A7A8}" xr6:coauthVersionLast="47" xr6:coauthVersionMax="47" xr10:uidLastSave="{5821C64F-C6F3-44DB-8506-6DDDE30820AB}"/>
  <workbookProtection workbookAlgorithmName="SHA-512" workbookHashValue="9Isa3F2PY0TL0Tlhb7lzKxFXxZ4ZlRSG2hBVPcZhQvxnhjaOFkkNd6SXMx6+4a4wGXEsLGZMaKtFOFn6nfd60Q==" workbookSaltValue="uyk+ZKF+UMm1/UUQMu6sbQ==" workbookSpinCount="100000" lockStructure="1"/>
  <bookViews>
    <workbookView xWindow="-120" yWindow="-120" windowWidth="29040" windowHeight="15720" activeTab="7" xr2:uid="{00000000-000D-0000-FFFF-FFFF00000000}"/>
  </bookViews>
  <sheets>
    <sheet name="Nasl. st." sheetId="10" r:id="rId1"/>
    <sheet name="Uvod" sheetId="2" r:id="rId2"/>
    <sheet name="Zbirnik" sheetId="1" r:id="rId3"/>
    <sheet name="POMETANJE JP" sheetId="3" r:id="rId4"/>
    <sheet name="NAVLAKA IN KOŠI" sheetId="4" r:id="rId5"/>
    <sheet name="ZELENE POVRŠINE" sheetId="6" r:id="rId6"/>
    <sheet name="OSKRBA VRTNIC" sheetId="5" r:id="rId7"/>
    <sheet name="OSTALA DELA" sheetId="7"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4" i="3" l="1"/>
  <c r="C27" i="1"/>
  <c r="C26" i="1"/>
  <c r="E14" i="1"/>
  <c r="E7" i="7"/>
  <c r="C19" i="1"/>
  <c r="C13" i="1"/>
  <c r="K6" i="5"/>
  <c r="L6" i="5"/>
  <c r="E245" i="3"/>
  <c r="E16" i="7"/>
  <c r="E10" i="5" l="1"/>
  <c r="H10" i="5"/>
  <c r="K10" i="5"/>
  <c r="L10" i="5" s="1"/>
  <c r="E33" i="5" l="1"/>
  <c r="K33" i="5"/>
  <c r="L33" i="5" s="1"/>
  <c r="G72" i="4"/>
  <c r="I72" i="4" s="1"/>
  <c r="F75" i="6"/>
  <c r="H75" i="6" s="1"/>
  <c r="C59" i="6" l="1"/>
  <c r="G77" i="4" l="1"/>
  <c r="I77" i="4" s="1"/>
  <c r="D78" i="4"/>
  <c r="G14" i="4" l="1"/>
  <c r="I14" i="4" s="1"/>
  <c r="G15" i="4"/>
  <c r="I15" i="4" s="1"/>
  <c r="F17" i="6" l="1"/>
  <c r="H17" i="6" s="1"/>
  <c r="F16" i="6"/>
  <c r="H16" i="6" s="1"/>
  <c r="H34" i="5"/>
  <c r="E34" i="5"/>
  <c r="K34" i="5"/>
  <c r="L34" i="5" s="1"/>
  <c r="F119" i="6"/>
  <c r="I119" i="6" s="1"/>
  <c r="H20" i="5" l="1"/>
  <c r="E20" i="5"/>
  <c r="K20" i="5"/>
  <c r="L20" i="5" s="1"/>
  <c r="F60" i="6"/>
  <c r="H60" i="6" s="1"/>
  <c r="F79" i="6"/>
  <c r="H79" i="6" s="1"/>
  <c r="F78" i="6"/>
  <c r="H78" i="6" s="1"/>
  <c r="G182" i="4" l="1"/>
  <c r="I182" i="4" s="1"/>
  <c r="G51" i="4" l="1"/>
  <c r="I51" i="4" s="1"/>
  <c r="G50" i="4"/>
  <c r="I50" i="4" s="1"/>
  <c r="E15" i="7"/>
  <c r="E14" i="7"/>
  <c r="E13" i="7"/>
  <c r="E12" i="7"/>
  <c r="E11" i="7"/>
  <c r="E10" i="7"/>
  <c r="E9" i="7"/>
  <c r="E8" i="7"/>
  <c r="E17" i="7" l="1"/>
  <c r="F134" i="6"/>
  <c r="I134" i="6" s="1"/>
  <c r="F133" i="6"/>
  <c r="I133" i="6" s="1"/>
  <c r="F132" i="6"/>
  <c r="I132" i="6" s="1"/>
  <c r="F131" i="6"/>
  <c r="I131" i="6" s="1"/>
  <c r="F130" i="6"/>
  <c r="I130" i="6" s="1"/>
  <c r="F129" i="6"/>
  <c r="I129" i="6" s="1"/>
  <c r="F128" i="6"/>
  <c r="I128" i="6" s="1"/>
  <c r="F127" i="6"/>
  <c r="F126" i="6"/>
  <c r="I126" i="6" s="1"/>
  <c r="F125" i="6"/>
  <c r="I125" i="6" s="1"/>
  <c r="D121" i="6"/>
  <c r="F118" i="6"/>
  <c r="I118" i="6" s="1"/>
  <c r="F117" i="6"/>
  <c r="I117" i="6" s="1"/>
  <c r="F116" i="6"/>
  <c r="I116" i="6" s="1"/>
  <c r="F115" i="6"/>
  <c r="I115" i="6" s="1"/>
  <c r="F114" i="6"/>
  <c r="I114" i="6" s="1"/>
  <c r="F113" i="6"/>
  <c r="I113" i="6" s="1"/>
  <c r="F112" i="6"/>
  <c r="I112" i="6" s="1"/>
  <c r="F111" i="6"/>
  <c r="I111" i="6" s="1"/>
  <c r="F110" i="6"/>
  <c r="I110" i="6" s="1"/>
  <c r="F109" i="6"/>
  <c r="I109" i="6" s="1"/>
  <c r="F108" i="6"/>
  <c r="I108" i="6" s="1"/>
  <c r="F107" i="6"/>
  <c r="I107" i="6" s="1"/>
  <c r="F106" i="6"/>
  <c r="I106" i="6" s="1"/>
  <c r="F105" i="6"/>
  <c r="I105" i="6" s="1"/>
  <c r="F104" i="6"/>
  <c r="F99" i="6"/>
  <c r="H99" i="6" s="1"/>
  <c r="F98" i="6"/>
  <c r="H98" i="6" s="1"/>
  <c r="F97" i="6"/>
  <c r="H97" i="6" s="1"/>
  <c r="F96" i="6"/>
  <c r="H96" i="6" s="1"/>
  <c r="F95" i="6"/>
  <c r="H95" i="6" s="1"/>
  <c r="F94" i="6"/>
  <c r="H94" i="6" s="1"/>
  <c r="F93" i="6"/>
  <c r="H93" i="6" s="1"/>
  <c r="F92" i="6"/>
  <c r="H92" i="6" s="1"/>
  <c r="F91" i="6"/>
  <c r="H91" i="6" s="1"/>
  <c r="F90" i="6"/>
  <c r="F9" i="6"/>
  <c r="H9" i="6" s="1"/>
  <c r="F10" i="6"/>
  <c r="H10" i="6" s="1"/>
  <c r="F11" i="6"/>
  <c r="H11" i="6" s="1"/>
  <c r="F12" i="6"/>
  <c r="H12" i="6" s="1"/>
  <c r="F13" i="6"/>
  <c r="H13" i="6" s="1"/>
  <c r="F14" i="6"/>
  <c r="H14" i="6" s="1"/>
  <c r="F15" i="6"/>
  <c r="H15" i="6" s="1"/>
  <c r="F18" i="6"/>
  <c r="H18" i="6" s="1"/>
  <c r="F19" i="6"/>
  <c r="H19" i="6" s="1"/>
  <c r="F20" i="6"/>
  <c r="H20" i="6" s="1"/>
  <c r="F21" i="6"/>
  <c r="H21" i="6" s="1"/>
  <c r="F22" i="6"/>
  <c r="H22" i="6" s="1"/>
  <c r="F23" i="6"/>
  <c r="H23" i="6" s="1"/>
  <c r="F24" i="6"/>
  <c r="H24" i="6" s="1"/>
  <c r="F25" i="6"/>
  <c r="H25" i="6" s="1"/>
  <c r="F26" i="6"/>
  <c r="H26" i="6" s="1"/>
  <c r="F27" i="6"/>
  <c r="H27" i="6" s="1"/>
  <c r="F28" i="6"/>
  <c r="H28" i="6" s="1"/>
  <c r="F29" i="6"/>
  <c r="H29" i="6" s="1"/>
  <c r="F30" i="6"/>
  <c r="H30" i="6" s="1"/>
  <c r="F31" i="6"/>
  <c r="H31" i="6" s="1"/>
  <c r="F32" i="6"/>
  <c r="H32" i="6" s="1"/>
  <c r="F33" i="6"/>
  <c r="H33" i="6" s="1"/>
  <c r="F34" i="6"/>
  <c r="H34" i="6" s="1"/>
  <c r="F35" i="6"/>
  <c r="H35" i="6" s="1"/>
  <c r="F36" i="6"/>
  <c r="H36" i="6" s="1"/>
  <c r="F37" i="6"/>
  <c r="H37" i="6" s="1"/>
  <c r="F38" i="6"/>
  <c r="H38" i="6" s="1"/>
  <c r="F39" i="6"/>
  <c r="H39" i="6" s="1"/>
  <c r="F40" i="6"/>
  <c r="H40" i="6" s="1"/>
  <c r="F41" i="6"/>
  <c r="H41" i="6" s="1"/>
  <c r="F42" i="6"/>
  <c r="H42" i="6" s="1"/>
  <c r="F45" i="6"/>
  <c r="H45" i="6" s="1"/>
  <c r="F46" i="6"/>
  <c r="H46" i="6" s="1"/>
  <c r="F47" i="6"/>
  <c r="H47" i="6" s="1"/>
  <c r="F48" i="6"/>
  <c r="H48" i="6" s="1"/>
  <c r="F49" i="6"/>
  <c r="H49" i="6" s="1"/>
  <c r="F50" i="6"/>
  <c r="H50" i="6" s="1"/>
  <c r="F51" i="6"/>
  <c r="H51" i="6" s="1"/>
  <c r="F52" i="6"/>
  <c r="H52" i="6" s="1"/>
  <c r="F55" i="6"/>
  <c r="H55" i="6" s="1"/>
  <c r="F56" i="6"/>
  <c r="H56" i="6" s="1"/>
  <c r="F57" i="6"/>
  <c r="H57" i="6" s="1"/>
  <c r="F58" i="6"/>
  <c r="H58" i="6" s="1"/>
  <c r="F59" i="6"/>
  <c r="H59" i="6" s="1"/>
  <c r="F61" i="6"/>
  <c r="H61" i="6" s="1"/>
  <c r="F62" i="6"/>
  <c r="H62" i="6" s="1"/>
  <c r="F63" i="6"/>
  <c r="H63" i="6" s="1"/>
  <c r="F64" i="6"/>
  <c r="H64" i="6" s="1"/>
  <c r="F65" i="6"/>
  <c r="H65" i="6" s="1"/>
  <c r="F66" i="6"/>
  <c r="H66" i="6" s="1"/>
  <c r="F67" i="6"/>
  <c r="H67" i="6" s="1"/>
  <c r="F68" i="6"/>
  <c r="H68" i="6" s="1"/>
  <c r="F69" i="6"/>
  <c r="H69" i="6" s="1"/>
  <c r="F70" i="6"/>
  <c r="H70" i="6" s="1"/>
  <c r="F71" i="6"/>
  <c r="H71" i="6" s="1"/>
  <c r="F72" i="6"/>
  <c r="H72" i="6" s="1"/>
  <c r="F73" i="6"/>
  <c r="H73" i="6" s="1"/>
  <c r="F74" i="6"/>
  <c r="H74" i="6" s="1"/>
  <c r="F76" i="6"/>
  <c r="H76" i="6" s="1"/>
  <c r="F80" i="6"/>
  <c r="H80" i="6" s="1"/>
  <c r="F81" i="6"/>
  <c r="H81" i="6" s="1"/>
  <c r="F8" i="6"/>
  <c r="H8" i="6" s="1"/>
  <c r="F7" i="6"/>
  <c r="B36" i="5"/>
  <c r="K32" i="5"/>
  <c r="L32" i="5" s="1"/>
  <c r="E32" i="5"/>
  <c r="K31" i="5"/>
  <c r="L31" i="5" s="1"/>
  <c r="H31" i="5"/>
  <c r="E31" i="5"/>
  <c r="K30" i="5"/>
  <c r="L30" i="5" s="1"/>
  <c r="H30" i="5"/>
  <c r="E30" i="5"/>
  <c r="K29" i="5"/>
  <c r="L29" i="5" s="1"/>
  <c r="H29" i="5"/>
  <c r="E29" i="5"/>
  <c r="K28" i="5"/>
  <c r="L28" i="5" s="1"/>
  <c r="H28" i="5"/>
  <c r="E28" i="5"/>
  <c r="K27" i="5"/>
  <c r="L27" i="5" s="1"/>
  <c r="H27" i="5"/>
  <c r="E27" i="5"/>
  <c r="K26" i="5"/>
  <c r="L26" i="5" s="1"/>
  <c r="H26" i="5"/>
  <c r="E26" i="5"/>
  <c r="K25" i="5"/>
  <c r="L25" i="5" s="1"/>
  <c r="H25" i="5"/>
  <c r="E25" i="5"/>
  <c r="K24" i="5"/>
  <c r="L24" i="5" s="1"/>
  <c r="H24" i="5"/>
  <c r="E24" i="5"/>
  <c r="K23" i="5"/>
  <c r="L23" i="5" s="1"/>
  <c r="H23" i="5"/>
  <c r="E23" i="5"/>
  <c r="K22" i="5"/>
  <c r="L22" i="5" s="1"/>
  <c r="H22" i="5"/>
  <c r="E22" i="5"/>
  <c r="K21" i="5"/>
  <c r="L21" i="5" s="1"/>
  <c r="K19" i="5"/>
  <c r="L19" i="5" s="1"/>
  <c r="K18" i="5"/>
  <c r="L18" i="5" s="1"/>
  <c r="H18" i="5"/>
  <c r="E18" i="5"/>
  <c r="B12" i="5"/>
  <c r="K11" i="5"/>
  <c r="L11" i="5" s="1"/>
  <c r="H11" i="5"/>
  <c r="E11" i="5"/>
  <c r="K9" i="5"/>
  <c r="L9" i="5" s="1"/>
  <c r="H9" i="5"/>
  <c r="E9" i="5"/>
  <c r="K8" i="5"/>
  <c r="L8" i="5" s="1"/>
  <c r="H8" i="5"/>
  <c r="E8" i="5"/>
  <c r="K7" i="5"/>
  <c r="L7" i="5" s="1"/>
  <c r="H7" i="5"/>
  <c r="E7" i="5"/>
  <c r="H6" i="5"/>
  <c r="G207" i="4"/>
  <c r="I207" i="4" s="1"/>
  <c r="G208" i="4"/>
  <c r="I208" i="4" s="1"/>
  <c r="G209" i="4"/>
  <c r="I209" i="4" s="1"/>
  <c r="G206" i="4"/>
  <c r="I206" i="4" s="1"/>
  <c r="G205" i="4"/>
  <c r="G188" i="4"/>
  <c r="I188" i="4" s="1"/>
  <c r="G189" i="4"/>
  <c r="I189" i="4" s="1"/>
  <c r="G190" i="4"/>
  <c r="I190" i="4" s="1"/>
  <c r="G191" i="4"/>
  <c r="I191" i="4" s="1"/>
  <c r="G192" i="4"/>
  <c r="I192" i="4" s="1"/>
  <c r="G193" i="4"/>
  <c r="I193" i="4" s="1"/>
  <c r="G194" i="4"/>
  <c r="I194" i="4" s="1"/>
  <c r="G195" i="4"/>
  <c r="I195" i="4" s="1"/>
  <c r="G196" i="4"/>
  <c r="I196" i="4" s="1"/>
  <c r="G197" i="4"/>
  <c r="I197" i="4" s="1"/>
  <c r="G198" i="4"/>
  <c r="I198" i="4" s="1"/>
  <c r="G199" i="4"/>
  <c r="I199" i="4" s="1"/>
  <c r="G200" i="4"/>
  <c r="I200" i="4" s="1"/>
  <c r="G201" i="4"/>
  <c r="I201" i="4" s="1"/>
  <c r="G187" i="4"/>
  <c r="I187" i="4" s="1"/>
  <c r="G186" i="4"/>
  <c r="I186" i="4" s="1"/>
  <c r="G183" i="4"/>
  <c r="I183" i="4" s="1"/>
  <c r="G181" i="4"/>
  <c r="I181" i="4" s="1"/>
  <c r="G178" i="4"/>
  <c r="I178" i="4" s="1"/>
  <c r="G177" i="4"/>
  <c r="I177" i="4" s="1"/>
  <c r="G176" i="4"/>
  <c r="I176" i="4" s="1"/>
  <c r="G92" i="4"/>
  <c r="I92" i="4" s="1"/>
  <c r="G93" i="4"/>
  <c r="I93" i="4" s="1"/>
  <c r="G94" i="4"/>
  <c r="I94" i="4" s="1"/>
  <c r="G95" i="4"/>
  <c r="I95" i="4" s="1"/>
  <c r="G96" i="4"/>
  <c r="I96" i="4" s="1"/>
  <c r="G97" i="4"/>
  <c r="I97" i="4" s="1"/>
  <c r="G98" i="4"/>
  <c r="I98" i="4" s="1"/>
  <c r="G99" i="4"/>
  <c r="I99" i="4" s="1"/>
  <c r="G100" i="4"/>
  <c r="I100" i="4" s="1"/>
  <c r="G101" i="4"/>
  <c r="I101" i="4" s="1"/>
  <c r="G102" i="4"/>
  <c r="I102" i="4" s="1"/>
  <c r="G103" i="4"/>
  <c r="I103" i="4" s="1"/>
  <c r="G104" i="4"/>
  <c r="I104" i="4" s="1"/>
  <c r="G105" i="4"/>
  <c r="I105" i="4" s="1"/>
  <c r="G106" i="4"/>
  <c r="I106" i="4" s="1"/>
  <c r="G107" i="4"/>
  <c r="I107" i="4" s="1"/>
  <c r="G108" i="4"/>
  <c r="I108" i="4" s="1"/>
  <c r="G109" i="4"/>
  <c r="I109" i="4" s="1"/>
  <c r="G110" i="4"/>
  <c r="I110" i="4" s="1"/>
  <c r="G111" i="4"/>
  <c r="I111" i="4" s="1"/>
  <c r="G112" i="4"/>
  <c r="I112" i="4" s="1"/>
  <c r="G113" i="4"/>
  <c r="I113" i="4" s="1"/>
  <c r="G114" i="4"/>
  <c r="I114" i="4" s="1"/>
  <c r="G115" i="4"/>
  <c r="I115" i="4" s="1"/>
  <c r="G116" i="4"/>
  <c r="I116" i="4" s="1"/>
  <c r="G117" i="4"/>
  <c r="I117" i="4" s="1"/>
  <c r="G118" i="4"/>
  <c r="I118" i="4" s="1"/>
  <c r="G119" i="4"/>
  <c r="I119" i="4" s="1"/>
  <c r="G120" i="4"/>
  <c r="I120" i="4" s="1"/>
  <c r="G121" i="4"/>
  <c r="I121" i="4" s="1"/>
  <c r="G122" i="4"/>
  <c r="I122" i="4" s="1"/>
  <c r="G123" i="4"/>
  <c r="I123" i="4" s="1"/>
  <c r="G124" i="4"/>
  <c r="I124" i="4" s="1"/>
  <c r="G125" i="4"/>
  <c r="I125" i="4" s="1"/>
  <c r="G126" i="4"/>
  <c r="I126" i="4" s="1"/>
  <c r="G127" i="4"/>
  <c r="I127" i="4" s="1"/>
  <c r="G128" i="4"/>
  <c r="I128" i="4" s="1"/>
  <c r="G129" i="4"/>
  <c r="I129" i="4" s="1"/>
  <c r="G130" i="4"/>
  <c r="I130" i="4" s="1"/>
  <c r="G131" i="4"/>
  <c r="I131" i="4" s="1"/>
  <c r="G132" i="4"/>
  <c r="I132" i="4" s="1"/>
  <c r="G133" i="4"/>
  <c r="I133" i="4" s="1"/>
  <c r="G134" i="4"/>
  <c r="I134" i="4" s="1"/>
  <c r="G135" i="4"/>
  <c r="I135" i="4" s="1"/>
  <c r="G136" i="4"/>
  <c r="I136" i="4" s="1"/>
  <c r="G137" i="4"/>
  <c r="I137" i="4" s="1"/>
  <c r="G138" i="4"/>
  <c r="I138" i="4" s="1"/>
  <c r="G139" i="4"/>
  <c r="I139" i="4" s="1"/>
  <c r="G140" i="4"/>
  <c r="I140" i="4" s="1"/>
  <c r="G141" i="4"/>
  <c r="I141" i="4" s="1"/>
  <c r="G142" i="4"/>
  <c r="I142" i="4" s="1"/>
  <c r="G143" i="4"/>
  <c r="I143" i="4" s="1"/>
  <c r="G144" i="4"/>
  <c r="I144" i="4" s="1"/>
  <c r="G145" i="4"/>
  <c r="I145" i="4" s="1"/>
  <c r="G146" i="4"/>
  <c r="I146" i="4" s="1"/>
  <c r="G147" i="4"/>
  <c r="I147" i="4" s="1"/>
  <c r="G148" i="4"/>
  <c r="I148" i="4" s="1"/>
  <c r="G149" i="4"/>
  <c r="I149" i="4" s="1"/>
  <c r="G150" i="4"/>
  <c r="I150" i="4" s="1"/>
  <c r="G151" i="4"/>
  <c r="I151" i="4" s="1"/>
  <c r="G152" i="4"/>
  <c r="I152" i="4" s="1"/>
  <c r="G153" i="4"/>
  <c r="I153" i="4" s="1"/>
  <c r="G154" i="4"/>
  <c r="I154" i="4" s="1"/>
  <c r="G155" i="4"/>
  <c r="I155" i="4" s="1"/>
  <c r="G156" i="4"/>
  <c r="I156" i="4" s="1"/>
  <c r="G157" i="4"/>
  <c r="I157" i="4" s="1"/>
  <c r="G158" i="4"/>
  <c r="I158" i="4" s="1"/>
  <c r="G159" i="4"/>
  <c r="I159" i="4" s="1"/>
  <c r="G160" i="4"/>
  <c r="I160" i="4" s="1"/>
  <c r="G161" i="4"/>
  <c r="I161" i="4" s="1"/>
  <c r="G162" i="4"/>
  <c r="I162" i="4" s="1"/>
  <c r="G163" i="4"/>
  <c r="I163" i="4" s="1"/>
  <c r="G164" i="4"/>
  <c r="I164" i="4" s="1"/>
  <c r="G165" i="4"/>
  <c r="I165" i="4" s="1"/>
  <c r="G166" i="4"/>
  <c r="I166" i="4" s="1"/>
  <c r="G167" i="4"/>
  <c r="I167" i="4" s="1"/>
  <c r="G168" i="4"/>
  <c r="I168" i="4" s="1"/>
  <c r="G169" i="4"/>
  <c r="I169" i="4" s="1"/>
  <c r="G170" i="4"/>
  <c r="I170" i="4" s="1"/>
  <c r="G171" i="4"/>
  <c r="I171" i="4" s="1"/>
  <c r="G172" i="4"/>
  <c r="I172" i="4" s="1"/>
  <c r="G173" i="4"/>
  <c r="I173" i="4" s="1"/>
  <c r="G91" i="4"/>
  <c r="I91" i="4" s="1"/>
  <c r="G90" i="4"/>
  <c r="H12" i="5" l="1"/>
  <c r="E28" i="1"/>
  <c r="F100" i="6"/>
  <c r="C24" i="1" s="1"/>
  <c r="E24" i="1" s="1"/>
  <c r="G24" i="1" s="1"/>
  <c r="H7" i="6"/>
  <c r="H84" i="6" s="1"/>
  <c r="E23" i="1" s="1"/>
  <c r="G23" i="1" s="1"/>
  <c r="F84" i="6"/>
  <c r="I205" i="4"/>
  <c r="I210" i="4" s="1"/>
  <c r="G210" i="4"/>
  <c r="C21" i="1" s="1"/>
  <c r="E21" i="1" s="1"/>
  <c r="G21" i="1" s="1"/>
  <c r="I90" i="4"/>
  <c r="I202" i="4" s="1"/>
  <c r="G202" i="4"/>
  <c r="C20" i="1" s="1"/>
  <c r="E20" i="1" s="1"/>
  <c r="G20" i="1" s="1"/>
  <c r="F137" i="6"/>
  <c r="E26" i="1" s="1"/>
  <c r="G26" i="1" s="1"/>
  <c r="F121" i="6"/>
  <c r="E27" i="1" s="1"/>
  <c r="G27" i="1" s="1"/>
  <c r="I104" i="6"/>
  <c r="I121" i="6" s="1"/>
  <c r="I127" i="6"/>
  <c r="I137" i="6" s="1"/>
  <c r="H90" i="6"/>
  <c r="H100" i="6" s="1"/>
  <c r="L12" i="5"/>
  <c r="E36" i="5"/>
  <c r="H36" i="5"/>
  <c r="E12" i="5"/>
  <c r="L36" i="5"/>
  <c r="G29" i="4"/>
  <c r="I29" i="4" s="1"/>
  <c r="G30" i="4"/>
  <c r="I30" i="4" s="1"/>
  <c r="G31" i="4"/>
  <c r="I31" i="4" s="1"/>
  <c r="G32" i="4"/>
  <c r="I32" i="4" s="1"/>
  <c r="G33" i="4"/>
  <c r="I33" i="4" s="1"/>
  <c r="G34" i="4"/>
  <c r="I34" i="4" s="1"/>
  <c r="G35" i="4"/>
  <c r="I35" i="4" s="1"/>
  <c r="G36" i="4"/>
  <c r="I36" i="4" s="1"/>
  <c r="G37" i="4"/>
  <c r="I37" i="4" s="1"/>
  <c r="G38" i="4"/>
  <c r="I38" i="4" s="1"/>
  <c r="G39" i="4"/>
  <c r="I39" i="4" s="1"/>
  <c r="G40" i="4"/>
  <c r="I40" i="4" s="1"/>
  <c r="G43" i="4"/>
  <c r="I43" i="4" s="1"/>
  <c r="G44" i="4"/>
  <c r="I44" i="4" s="1"/>
  <c r="G45" i="4"/>
  <c r="I45" i="4" s="1"/>
  <c r="G46" i="4"/>
  <c r="I46" i="4" s="1"/>
  <c r="G47" i="4"/>
  <c r="I47" i="4" s="1"/>
  <c r="G48" i="4"/>
  <c r="I48" i="4" s="1"/>
  <c r="G49" i="4"/>
  <c r="I49" i="4" s="1"/>
  <c r="G54" i="4"/>
  <c r="I54" i="4" s="1"/>
  <c r="G55" i="4"/>
  <c r="I55" i="4" s="1"/>
  <c r="G56" i="4"/>
  <c r="I56" i="4" s="1"/>
  <c r="G57" i="4"/>
  <c r="I57" i="4" s="1"/>
  <c r="G58" i="4"/>
  <c r="I58" i="4" s="1"/>
  <c r="G59" i="4"/>
  <c r="I59" i="4" s="1"/>
  <c r="G60" i="4"/>
  <c r="I60" i="4" s="1"/>
  <c r="G61" i="4"/>
  <c r="I61" i="4" s="1"/>
  <c r="G62" i="4"/>
  <c r="I62" i="4" s="1"/>
  <c r="G63" i="4"/>
  <c r="I63" i="4" s="1"/>
  <c r="G64" i="4"/>
  <c r="I64" i="4" s="1"/>
  <c r="G65" i="4"/>
  <c r="I65" i="4" s="1"/>
  <c r="G66" i="4"/>
  <c r="I66" i="4" s="1"/>
  <c r="G67" i="4"/>
  <c r="I67" i="4" s="1"/>
  <c r="G68" i="4"/>
  <c r="I68" i="4" s="1"/>
  <c r="G69" i="4"/>
  <c r="I69" i="4" s="1"/>
  <c r="G70" i="4"/>
  <c r="I70" i="4" s="1"/>
  <c r="G71" i="4"/>
  <c r="I71" i="4" s="1"/>
  <c r="G73" i="4"/>
  <c r="I73" i="4" s="1"/>
  <c r="G76" i="4"/>
  <c r="I76" i="4" s="1"/>
  <c r="G78" i="4"/>
  <c r="I78" i="4" s="1"/>
  <c r="G8" i="4"/>
  <c r="I8" i="4" s="1"/>
  <c r="G9" i="4"/>
  <c r="I9" i="4" s="1"/>
  <c r="G10" i="4"/>
  <c r="I10" i="4" s="1"/>
  <c r="G11" i="4"/>
  <c r="I11" i="4" s="1"/>
  <c r="G12" i="4"/>
  <c r="I12" i="4" s="1"/>
  <c r="G13" i="4"/>
  <c r="I13" i="4" s="1"/>
  <c r="G16" i="4"/>
  <c r="I16" i="4" s="1"/>
  <c r="G17" i="4"/>
  <c r="I17" i="4" s="1"/>
  <c r="G18" i="4"/>
  <c r="I18" i="4" s="1"/>
  <c r="G19" i="4"/>
  <c r="I19" i="4" s="1"/>
  <c r="G20" i="4"/>
  <c r="I20" i="4" s="1"/>
  <c r="G21" i="4"/>
  <c r="I21" i="4" s="1"/>
  <c r="G22" i="4"/>
  <c r="I22" i="4" s="1"/>
  <c r="G23" i="4"/>
  <c r="I23" i="4" s="1"/>
  <c r="G24" i="4"/>
  <c r="I24" i="4" s="1"/>
  <c r="G25" i="4"/>
  <c r="I25" i="4" s="1"/>
  <c r="G26" i="4"/>
  <c r="I26" i="4" s="1"/>
  <c r="G27" i="4"/>
  <c r="I27" i="4" s="1"/>
  <c r="G28" i="4"/>
  <c r="I28" i="4" s="1"/>
  <c r="G7" i="4"/>
  <c r="I7" i="4" s="1"/>
  <c r="G6" i="4"/>
  <c r="E255" i="3"/>
  <c r="H255" i="3" s="1"/>
  <c r="E256" i="3"/>
  <c r="H256" i="3" s="1"/>
  <c r="E257" i="3"/>
  <c r="H257" i="3" s="1"/>
  <c r="E258" i="3"/>
  <c r="H258" i="3" s="1"/>
  <c r="E259" i="3"/>
  <c r="H259" i="3" s="1"/>
  <c r="E260" i="3"/>
  <c r="H260" i="3" s="1"/>
  <c r="E261" i="3"/>
  <c r="H261" i="3" s="1"/>
  <c r="E262" i="3"/>
  <c r="H262" i="3" s="1"/>
  <c r="E263" i="3"/>
  <c r="H263" i="3" s="1"/>
  <c r="E264" i="3"/>
  <c r="H264" i="3" s="1"/>
  <c r="E265" i="3"/>
  <c r="H265" i="3" s="1"/>
  <c r="E266" i="3"/>
  <c r="H266" i="3" s="1"/>
  <c r="E267" i="3"/>
  <c r="H267" i="3" s="1"/>
  <c r="E270" i="3"/>
  <c r="H270" i="3" s="1"/>
  <c r="E271" i="3"/>
  <c r="H271" i="3" s="1"/>
  <c r="E272" i="3"/>
  <c r="H272" i="3" s="1"/>
  <c r="H254" i="3"/>
  <c r="E253" i="3"/>
  <c r="E208" i="3"/>
  <c r="H208" i="3" s="1"/>
  <c r="E209" i="3"/>
  <c r="H209" i="3" s="1"/>
  <c r="E210" i="3"/>
  <c r="H210" i="3" s="1"/>
  <c r="E211" i="3"/>
  <c r="H211" i="3" s="1"/>
  <c r="E212" i="3"/>
  <c r="H212" i="3" s="1"/>
  <c r="E213" i="3"/>
  <c r="H213" i="3" s="1"/>
  <c r="E214" i="3"/>
  <c r="H214" i="3" s="1"/>
  <c r="E215" i="3"/>
  <c r="H215" i="3" s="1"/>
  <c r="E216" i="3"/>
  <c r="H216" i="3" s="1"/>
  <c r="E217" i="3"/>
  <c r="H217" i="3" s="1"/>
  <c r="E218" i="3"/>
  <c r="H218" i="3" s="1"/>
  <c r="E219" i="3"/>
  <c r="H219" i="3" s="1"/>
  <c r="E222" i="3"/>
  <c r="H222" i="3" s="1"/>
  <c r="E226" i="3"/>
  <c r="E227" i="3"/>
  <c r="H227" i="3" s="1"/>
  <c r="E228" i="3"/>
  <c r="H228" i="3" s="1"/>
  <c r="E229" i="3"/>
  <c r="H229" i="3" s="1"/>
  <c r="E230" i="3"/>
  <c r="H230" i="3" s="1"/>
  <c r="E231" i="3"/>
  <c r="H231" i="3" s="1"/>
  <c r="E232" i="3"/>
  <c r="H232" i="3" s="1"/>
  <c r="E233" i="3"/>
  <c r="H233" i="3" s="1"/>
  <c r="E234" i="3"/>
  <c r="H234" i="3" s="1"/>
  <c r="E235" i="3"/>
  <c r="H235" i="3" s="1"/>
  <c r="E238" i="3"/>
  <c r="H238" i="3" s="1"/>
  <c r="E239" i="3"/>
  <c r="H239" i="3" s="1"/>
  <c r="E240" i="3"/>
  <c r="H240" i="3" s="1"/>
  <c r="E241" i="3"/>
  <c r="H241" i="3" s="1"/>
  <c r="E243" i="3"/>
  <c r="H243" i="3" s="1"/>
  <c r="E207" i="3"/>
  <c r="H207" i="3" s="1"/>
  <c r="E206" i="3"/>
  <c r="G192" i="3"/>
  <c r="G194" i="3"/>
  <c r="I194" i="3" s="1"/>
  <c r="G195" i="3"/>
  <c r="I195" i="3" s="1"/>
  <c r="G196" i="3"/>
  <c r="I196" i="3" s="1"/>
  <c r="G193" i="3"/>
  <c r="I193" i="3" s="1"/>
  <c r="G110" i="3"/>
  <c r="I110" i="3" s="1"/>
  <c r="G111" i="3"/>
  <c r="I111" i="3" s="1"/>
  <c r="G112" i="3"/>
  <c r="I112" i="3" s="1"/>
  <c r="G113" i="3"/>
  <c r="I113" i="3" s="1"/>
  <c r="G114" i="3"/>
  <c r="I114" i="3" s="1"/>
  <c r="G115" i="3"/>
  <c r="I115" i="3" s="1"/>
  <c r="G116" i="3"/>
  <c r="I116" i="3" s="1"/>
  <c r="G117" i="3"/>
  <c r="I117" i="3" s="1"/>
  <c r="G118" i="3"/>
  <c r="I118" i="3" s="1"/>
  <c r="G119" i="3"/>
  <c r="I119" i="3" s="1"/>
  <c r="G120" i="3"/>
  <c r="I120" i="3" s="1"/>
  <c r="G121" i="3"/>
  <c r="I121" i="3" s="1"/>
  <c r="G122" i="3"/>
  <c r="I122" i="3" s="1"/>
  <c r="G123" i="3"/>
  <c r="I123" i="3" s="1"/>
  <c r="G124" i="3"/>
  <c r="I124" i="3" s="1"/>
  <c r="G125" i="3"/>
  <c r="I125" i="3" s="1"/>
  <c r="G126" i="3"/>
  <c r="I126" i="3" s="1"/>
  <c r="G127" i="3"/>
  <c r="I127" i="3" s="1"/>
  <c r="G128" i="3"/>
  <c r="I128" i="3" s="1"/>
  <c r="G129" i="3"/>
  <c r="I129" i="3" s="1"/>
  <c r="G130" i="3"/>
  <c r="I130" i="3" s="1"/>
  <c r="G131" i="3"/>
  <c r="I131" i="3" s="1"/>
  <c r="G132" i="3"/>
  <c r="I132" i="3" s="1"/>
  <c r="G133" i="3"/>
  <c r="I133" i="3" s="1"/>
  <c r="G134" i="3"/>
  <c r="I134" i="3" s="1"/>
  <c r="G135" i="3"/>
  <c r="I135" i="3" s="1"/>
  <c r="G136" i="3"/>
  <c r="I136" i="3" s="1"/>
  <c r="G137" i="3"/>
  <c r="I137" i="3" s="1"/>
  <c r="G138" i="3"/>
  <c r="I138" i="3" s="1"/>
  <c r="G139" i="3"/>
  <c r="I139" i="3" s="1"/>
  <c r="G140" i="3"/>
  <c r="I140" i="3" s="1"/>
  <c r="G141" i="3"/>
  <c r="I141" i="3" s="1"/>
  <c r="G142" i="3"/>
  <c r="I142" i="3" s="1"/>
  <c r="G143" i="3"/>
  <c r="I143" i="3" s="1"/>
  <c r="G144" i="3"/>
  <c r="I144" i="3" s="1"/>
  <c r="G145" i="3"/>
  <c r="I145" i="3" s="1"/>
  <c r="G146" i="3"/>
  <c r="I146" i="3" s="1"/>
  <c r="G147" i="3"/>
  <c r="I147" i="3" s="1"/>
  <c r="G148" i="3"/>
  <c r="I148" i="3" s="1"/>
  <c r="G149" i="3"/>
  <c r="I149" i="3" s="1"/>
  <c r="G150" i="3"/>
  <c r="I150" i="3" s="1"/>
  <c r="G154" i="3"/>
  <c r="I154" i="3" s="1"/>
  <c r="G155" i="3"/>
  <c r="I155" i="3" s="1"/>
  <c r="G156" i="3"/>
  <c r="I156" i="3" s="1"/>
  <c r="G157" i="3"/>
  <c r="I157" i="3" s="1"/>
  <c r="G158" i="3"/>
  <c r="I158" i="3" s="1"/>
  <c r="G159" i="3"/>
  <c r="I159" i="3" s="1"/>
  <c r="G160" i="3"/>
  <c r="I160" i="3" s="1"/>
  <c r="G161" i="3"/>
  <c r="I161" i="3" s="1"/>
  <c r="G162" i="3"/>
  <c r="I162" i="3" s="1"/>
  <c r="G163" i="3"/>
  <c r="I163" i="3" s="1"/>
  <c r="G164" i="3"/>
  <c r="I164" i="3" s="1"/>
  <c r="G165" i="3"/>
  <c r="I165" i="3" s="1"/>
  <c r="G166" i="3"/>
  <c r="I166" i="3" s="1"/>
  <c r="G170" i="3"/>
  <c r="I170" i="3" s="1"/>
  <c r="G171" i="3"/>
  <c r="I171" i="3" s="1"/>
  <c r="G172" i="3"/>
  <c r="I172" i="3" s="1"/>
  <c r="G173" i="3"/>
  <c r="I173" i="3" s="1"/>
  <c r="G174" i="3"/>
  <c r="I174" i="3" s="1"/>
  <c r="G175" i="3"/>
  <c r="I175" i="3" s="1"/>
  <c r="G176" i="3"/>
  <c r="I176" i="3" s="1"/>
  <c r="G177" i="3"/>
  <c r="I177" i="3" s="1"/>
  <c r="G178" i="3"/>
  <c r="I178" i="3" s="1"/>
  <c r="G179" i="3"/>
  <c r="I179" i="3" s="1"/>
  <c r="G183" i="3"/>
  <c r="I183" i="3" s="1"/>
  <c r="G184" i="3"/>
  <c r="I184" i="3" s="1"/>
  <c r="G185" i="3"/>
  <c r="I185" i="3" s="1"/>
  <c r="G109" i="3"/>
  <c r="I109" i="3" s="1"/>
  <c r="G108" i="3"/>
  <c r="G9" i="3"/>
  <c r="I9" i="3" s="1"/>
  <c r="G10" i="3"/>
  <c r="I10" i="3" s="1"/>
  <c r="G11" i="3"/>
  <c r="I11" i="3" s="1"/>
  <c r="G12" i="3"/>
  <c r="I12" i="3" s="1"/>
  <c r="G13" i="3"/>
  <c r="I13" i="3" s="1"/>
  <c r="G14" i="3"/>
  <c r="I14" i="3" s="1"/>
  <c r="G15" i="3"/>
  <c r="I15" i="3" s="1"/>
  <c r="G16" i="3"/>
  <c r="I16" i="3" s="1"/>
  <c r="G17" i="3"/>
  <c r="I17" i="3" s="1"/>
  <c r="G18" i="3"/>
  <c r="I18" i="3" s="1"/>
  <c r="G19" i="3"/>
  <c r="I19" i="3" s="1"/>
  <c r="G20" i="3"/>
  <c r="I20" i="3" s="1"/>
  <c r="G21" i="3"/>
  <c r="I21" i="3" s="1"/>
  <c r="G22" i="3"/>
  <c r="I22" i="3" s="1"/>
  <c r="G23" i="3"/>
  <c r="I23" i="3" s="1"/>
  <c r="G24" i="3"/>
  <c r="I24" i="3" s="1"/>
  <c r="G25" i="3"/>
  <c r="I25" i="3" s="1"/>
  <c r="G26" i="3"/>
  <c r="I26" i="3" s="1"/>
  <c r="G27" i="3"/>
  <c r="I27" i="3" s="1"/>
  <c r="G28" i="3"/>
  <c r="I28" i="3" s="1"/>
  <c r="G29" i="3"/>
  <c r="I29" i="3" s="1"/>
  <c r="G30" i="3"/>
  <c r="I30" i="3" s="1"/>
  <c r="G31" i="3"/>
  <c r="I31" i="3" s="1"/>
  <c r="G32" i="3"/>
  <c r="I32" i="3" s="1"/>
  <c r="G33" i="3"/>
  <c r="I33" i="3" s="1"/>
  <c r="G34" i="3"/>
  <c r="I34" i="3" s="1"/>
  <c r="G35" i="3"/>
  <c r="I35" i="3" s="1"/>
  <c r="G36" i="3"/>
  <c r="I36" i="3" s="1"/>
  <c r="G37" i="3"/>
  <c r="I37" i="3" s="1"/>
  <c r="G38" i="3"/>
  <c r="I38" i="3" s="1"/>
  <c r="G39" i="3"/>
  <c r="I39" i="3" s="1"/>
  <c r="G40" i="3"/>
  <c r="I40" i="3" s="1"/>
  <c r="G41" i="3"/>
  <c r="I41" i="3" s="1"/>
  <c r="G42" i="3"/>
  <c r="I42" i="3" s="1"/>
  <c r="G43" i="3"/>
  <c r="I43" i="3" s="1"/>
  <c r="G44" i="3"/>
  <c r="I44" i="3" s="1"/>
  <c r="G45" i="3"/>
  <c r="I45" i="3" s="1"/>
  <c r="G46" i="3"/>
  <c r="I46" i="3" s="1"/>
  <c r="G47" i="3"/>
  <c r="I47" i="3" s="1"/>
  <c r="G48" i="3"/>
  <c r="I48" i="3" s="1"/>
  <c r="G49" i="3"/>
  <c r="I49" i="3" s="1"/>
  <c r="G50" i="3"/>
  <c r="I50" i="3" s="1"/>
  <c r="G51" i="3"/>
  <c r="I51" i="3" s="1"/>
  <c r="G52" i="3"/>
  <c r="I52" i="3" s="1"/>
  <c r="G53" i="3"/>
  <c r="I53" i="3" s="1"/>
  <c r="G54" i="3"/>
  <c r="I54" i="3" s="1"/>
  <c r="G55" i="3"/>
  <c r="I55" i="3" s="1"/>
  <c r="G56" i="3"/>
  <c r="I56" i="3" s="1"/>
  <c r="G57" i="3"/>
  <c r="I57" i="3" s="1"/>
  <c r="G58" i="3"/>
  <c r="I58" i="3" s="1"/>
  <c r="G59" i="3"/>
  <c r="I59" i="3" s="1"/>
  <c r="G60" i="3"/>
  <c r="I60" i="3" s="1"/>
  <c r="G61" i="3"/>
  <c r="I61" i="3" s="1"/>
  <c r="G62" i="3"/>
  <c r="I62" i="3" s="1"/>
  <c r="G63" i="3"/>
  <c r="I63" i="3" s="1"/>
  <c r="G66" i="3"/>
  <c r="G67" i="3"/>
  <c r="I67" i="3" s="1"/>
  <c r="G68" i="3"/>
  <c r="I68" i="3" s="1"/>
  <c r="G69" i="3"/>
  <c r="I69" i="3" s="1"/>
  <c r="G70" i="3"/>
  <c r="I70" i="3" s="1"/>
  <c r="G71" i="3"/>
  <c r="I71" i="3" s="1"/>
  <c r="G72" i="3"/>
  <c r="I72" i="3" s="1"/>
  <c r="G73" i="3"/>
  <c r="I73" i="3" s="1"/>
  <c r="G74" i="3"/>
  <c r="I74" i="3" s="1"/>
  <c r="G75" i="3"/>
  <c r="I75" i="3" s="1"/>
  <c r="G76" i="3"/>
  <c r="I76" i="3" s="1"/>
  <c r="G77" i="3"/>
  <c r="I77" i="3" s="1"/>
  <c r="G78" i="3"/>
  <c r="I78" i="3" s="1"/>
  <c r="G81" i="3"/>
  <c r="I81" i="3" s="1"/>
  <c r="G82" i="3"/>
  <c r="I82" i="3" s="1"/>
  <c r="G83" i="3"/>
  <c r="I83" i="3" s="1"/>
  <c r="G84" i="3"/>
  <c r="I84" i="3" s="1"/>
  <c r="G85" i="3"/>
  <c r="I85" i="3" s="1"/>
  <c r="G86" i="3"/>
  <c r="I86" i="3" s="1"/>
  <c r="G87" i="3"/>
  <c r="I87" i="3" s="1"/>
  <c r="G88" i="3"/>
  <c r="I88" i="3" s="1"/>
  <c r="G89" i="3"/>
  <c r="I89" i="3" s="1"/>
  <c r="G90" i="3"/>
  <c r="I90" i="3" s="1"/>
  <c r="G91" i="3"/>
  <c r="I91" i="3" s="1"/>
  <c r="G92" i="3"/>
  <c r="I92" i="3" s="1"/>
  <c r="G93" i="3"/>
  <c r="I93" i="3" s="1"/>
  <c r="G96" i="3"/>
  <c r="I96" i="3" s="1"/>
  <c r="G97" i="3"/>
  <c r="I97" i="3" s="1"/>
  <c r="G98" i="3"/>
  <c r="I98" i="3" s="1"/>
  <c r="G99" i="3"/>
  <c r="I99" i="3" s="1"/>
  <c r="G100" i="3"/>
  <c r="I100" i="3" s="1"/>
  <c r="G8" i="3"/>
  <c r="I8" i="3" s="1"/>
  <c r="G7" i="3"/>
  <c r="G28" i="1" l="1"/>
  <c r="E29" i="1"/>
  <c r="L38" i="5"/>
  <c r="E25" i="1" s="1"/>
  <c r="G25" i="1" s="1"/>
  <c r="G22" i="1"/>
  <c r="H226" i="3"/>
  <c r="H248" i="3" s="1"/>
  <c r="E248" i="3"/>
  <c r="C16" i="1" s="1"/>
  <c r="E16" i="1" s="1"/>
  <c r="G16" i="1" s="1"/>
  <c r="E247" i="3"/>
  <c r="C15" i="1" s="1"/>
  <c r="E15" i="1" s="1"/>
  <c r="G15" i="1" s="1"/>
  <c r="I211" i="4"/>
  <c r="I6" i="4"/>
  <c r="I80" i="4" s="1"/>
  <c r="G80" i="4"/>
  <c r="I66" i="3"/>
  <c r="E102" i="3"/>
  <c r="H253" i="3"/>
  <c r="H274" i="3" s="1"/>
  <c r="E274" i="3"/>
  <c r="C17" i="1" s="1"/>
  <c r="E17" i="1" s="1"/>
  <c r="G17" i="1" s="1"/>
  <c r="I108" i="3"/>
  <c r="I187" i="3" s="1"/>
  <c r="G187" i="3"/>
  <c r="I192" i="3"/>
  <c r="I198" i="3" s="1"/>
  <c r="G198" i="3"/>
  <c r="I7" i="3"/>
  <c r="F102" i="3"/>
  <c r="H206" i="3"/>
  <c r="E19" i="1" l="1"/>
  <c r="G19" i="1" s="1"/>
  <c r="H245" i="3"/>
  <c r="H247" i="3"/>
  <c r="I200" i="3"/>
  <c r="G200" i="3"/>
  <c r="C14" i="1" s="1"/>
  <c r="G14" i="1" s="1"/>
  <c r="G102" i="3"/>
  <c r="E13" i="1" s="1"/>
  <c r="G13" i="1" s="1"/>
  <c r="I102" i="3"/>
  <c r="G29" i="1" l="1"/>
  <c r="G12" i="1"/>
  <c r="G18" i="1"/>
</calcChain>
</file>

<file path=xl/sharedStrings.xml><?xml version="1.0" encoding="utf-8"?>
<sst xmlns="http://schemas.openxmlformats.org/spreadsheetml/2006/main" count="1665" uniqueCount="679">
  <si>
    <t>PRILOGA B 2</t>
  </si>
  <si>
    <t xml:space="preserve">KONCESIONAR: ŽELVA d.o.o.,  Ljubljana </t>
  </si>
  <si>
    <t>1. POJASNILO LETNEGA PROGRAMA</t>
  </si>
  <si>
    <t xml:space="preserve">Glede na zgoraj navedeni pravilnik in razpoložljiva proračunska sredstva bo Koncesionar Želva d.o.o. po tem letnem programu izvajal aktivnosti, ki so razvidne in ovrednotene na preglednicah letnega programa GJS (PRILOGA »B 2«). </t>
  </si>
  <si>
    <t xml:space="preserve">KONCESIONAR: </t>
  </si>
  <si>
    <t>Želva d.o.o. Ljubljana</t>
  </si>
  <si>
    <t>B2.1   ZBIRNIK STROŠKOV  IZVAJANJA LETNEGA PROGRAMA  GJS UREJANJE IN ČIŠČENJE JAVNIH POVRŠIN ZA NASELJA  SOLKAN, KROMBERK, ROŽNA DOLINA IN PRISTAVA</t>
  </si>
  <si>
    <t>OPIS POSTAVKE</t>
  </si>
  <si>
    <t>ENOTA</t>
  </si>
  <si>
    <t>KOLIČINA</t>
  </si>
  <si>
    <t>CENA/ENOTO s popustom</t>
  </si>
  <si>
    <t>SKUPAJ</t>
  </si>
  <si>
    <t xml:space="preserve">DDV </t>
  </si>
  <si>
    <t>SKUPAJ Z DDV</t>
  </si>
  <si>
    <t>%</t>
  </si>
  <si>
    <t>EUR</t>
  </si>
  <si>
    <t>B2.1.1. POMETANJE CEST, ULIC, TROV IN KOLESARSKIH POTI</t>
  </si>
  <si>
    <t>POMETANJE VOZIŠČ</t>
  </si>
  <si>
    <t>m²</t>
  </si>
  <si>
    <t>POMETANJE PLOČNIKOV IN KOLESARSKIH POTI</t>
  </si>
  <si>
    <t>ČIŠČENJE PARKIRNIH MEST</t>
  </si>
  <si>
    <t xml:space="preserve">ČIŠČENJE PARKIRIŠČ </t>
  </si>
  <si>
    <t>ČIŠČENJE POVEZOVALNIH POTI</t>
  </si>
  <si>
    <t>B2.1.2POBIRANJE NAVLAKE IN IZPRAZNJEVANJE KOŠEV</t>
  </si>
  <si>
    <t xml:space="preserve">POBIRANJE NAVLAKE </t>
  </si>
  <si>
    <t>IZPRAZNJEVANJE KOŠEV</t>
  </si>
  <si>
    <t>kd</t>
  </si>
  <si>
    <t>PRAZNJENJE SMETNJAKOV ZA PASJE IZTREBKE</t>
  </si>
  <si>
    <t>B2.1.3  ZELENE POVRŠINE</t>
  </si>
  <si>
    <t>KOŠNJA ZELENIH POVRŠIN</t>
  </si>
  <si>
    <t>0,048/-0,185</t>
  </si>
  <si>
    <t>GRABLJENJE JAVNIH ZELENIH POVRŠIN PO ODPADU LISTJA</t>
  </si>
  <si>
    <t xml:space="preserve">B2.1.4 OSKRBA VRTNIC in POKROVNIH RASTLIN </t>
  </si>
  <si>
    <t>OSKRBA ŽIVE MEJE</t>
  </si>
  <si>
    <t>OSKRBA GRMOVNIC</t>
  </si>
  <si>
    <t>B2.1.5  OSTALA DELA PRI UREJANJU IN ČIŠČENJU JP</t>
  </si>
  <si>
    <t>STROJNO POMETANJE CESTIŠČA</t>
  </si>
  <si>
    <t xml:space="preserve">POMETANJE VOZIŠČ  </t>
  </si>
  <si>
    <t>LOKACIJA</t>
  </si>
  <si>
    <t>CONA POMETANJA</t>
  </si>
  <si>
    <t>širina</t>
  </si>
  <si>
    <t>POG.</t>
  </si>
  <si>
    <t>CONA</t>
  </si>
  <si>
    <t>SKUPAJ  m²</t>
  </si>
  <si>
    <t>Cena/E</t>
  </si>
  <si>
    <t xml:space="preserve">CENA </t>
  </si>
  <si>
    <t>KS SOLKAN</t>
  </si>
  <si>
    <t>CESTA IX. KORPUSA</t>
  </si>
  <si>
    <t>50-II.2</t>
  </si>
  <si>
    <t>LG287022- od krožnega do Prvomajske ulice</t>
  </si>
  <si>
    <t>LG287051- od Y križišča pri Prvomajski u. do mejnega prehoda Solkan</t>
  </si>
  <si>
    <t>KLANEC</t>
  </si>
  <si>
    <t>JP786317, JP786773, JP786318</t>
  </si>
  <si>
    <t>12-II.2</t>
  </si>
  <si>
    <t>LANGOBARDSKA ULICA</t>
  </si>
  <si>
    <t>JP786317, JP786771</t>
  </si>
  <si>
    <t>MED OGRADAMI</t>
  </si>
  <si>
    <t>LK286131</t>
  </si>
  <si>
    <t>25-II.2</t>
  </si>
  <si>
    <t>JP786161, JP786162, JP786163, JP786164, JP786165</t>
  </si>
  <si>
    <t>MIZARSKA ULICA</t>
  </si>
  <si>
    <t>JP786272</t>
  </si>
  <si>
    <t>JP786171 in JP786433</t>
  </si>
  <si>
    <t>ZA SPOMENIKOM</t>
  </si>
  <si>
    <t>JP 786432</t>
  </si>
  <si>
    <t>NA POTOKU</t>
  </si>
  <si>
    <t>odcep iz U. Matevža Veluščka JP786532</t>
  </si>
  <si>
    <t>OB PARKU</t>
  </si>
  <si>
    <t>JP786621</t>
  </si>
  <si>
    <t>PIONIRSKA ULICA</t>
  </si>
  <si>
    <t>JP786571</t>
  </si>
  <si>
    <t>PIRJEVČEVA ULICA</t>
  </si>
  <si>
    <t>JP786631</t>
  </si>
  <si>
    <t>POD VINOGRADI</t>
  </si>
  <si>
    <t>JP786521</t>
  </si>
  <si>
    <t>POT NA BREG</t>
  </si>
  <si>
    <t>LK286151 in JP786774</t>
  </si>
  <si>
    <t>POT NA DRAGE</t>
  </si>
  <si>
    <t>JP786271</t>
  </si>
  <si>
    <t>SOČEBRANOVA ULICA</t>
  </si>
  <si>
    <t>JP786281</t>
  </si>
  <si>
    <t xml:space="preserve">SOČEBRANOVA ULICA </t>
  </si>
  <si>
    <t>JP786282 + obračališče</t>
  </si>
  <si>
    <t>SOŠKA CESTA</t>
  </si>
  <si>
    <t>LG287011</t>
  </si>
  <si>
    <t xml:space="preserve">SOŠKA CESTA </t>
  </si>
  <si>
    <t>JP786071 + avt. obračališče</t>
  </si>
  <si>
    <t>JP786072</t>
  </si>
  <si>
    <t>361/5 in 817/1 k.o.Solkan odcep k Seng oz. Žogica</t>
  </si>
  <si>
    <t xml:space="preserve">STARA POT </t>
  </si>
  <si>
    <t>JP786501</t>
  </si>
  <si>
    <t>ŠOLSKA ULICA</t>
  </si>
  <si>
    <t>LK786121</t>
  </si>
  <si>
    <t>ŠOLSKA ULICA STRANSKI ULICI</t>
  </si>
  <si>
    <t>JP786674 in JP786673</t>
  </si>
  <si>
    <t>TRG JOŽETA SREBRNIČA</t>
  </si>
  <si>
    <t>JP786551</t>
  </si>
  <si>
    <t>TRG MARKA PLENČIČA</t>
  </si>
  <si>
    <t>JP786172</t>
  </si>
  <si>
    <t xml:space="preserve">JP786173 </t>
  </si>
  <si>
    <t>ULICA BORISA KALINA</t>
  </si>
  <si>
    <t>JP786665</t>
  </si>
  <si>
    <t xml:space="preserve">ULICA BORISA KALINA </t>
  </si>
  <si>
    <t>LK286141glavna cesta do spomenika oz Šolske ulice</t>
  </si>
  <si>
    <t>JP786662</t>
  </si>
  <si>
    <t>JP786664</t>
  </si>
  <si>
    <t>JP786663</t>
  </si>
  <si>
    <t>INDUSTRIJSKA CONA SOLKAN</t>
  </si>
  <si>
    <t>JP786311</t>
  </si>
  <si>
    <t>JP786314</t>
  </si>
  <si>
    <t>JP786315</t>
  </si>
  <si>
    <t>JP786313</t>
  </si>
  <si>
    <t xml:space="preserve">INDUSTRIJSKA CONA SOLKAN </t>
  </si>
  <si>
    <t>JP786312 nova ulica pri novih stanovanjih</t>
  </si>
  <si>
    <t xml:space="preserve">ULICA JOSIPA MAKUCA </t>
  </si>
  <si>
    <t>JP 786672 stranska ulica + obračališče</t>
  </si>
  <si>
    <t>ULICA JOSIPA MAKUCA</t>
  </si>
  <si>
    <t>JP 786671</t>
  </si>
  <si>
    <t>ULICA KLEMENTA JUGA</t>
  </si>
  <si>
    <t>ULICA LUDVIKA SLOKARJA</t>
  </si>
  <si>
    <t>JP786681</t>
  </si>
  <si>
    <t xml:space="preserve">ULICA MAKSA VALENTINČIČA </t>
  </si>
  <si>
    <t>JP786561</t>
  </si>
  <si>
    <t>ULICA MATEVŽA VELUŠČKA</t>
  </si>
  <si>
    <t>JP786531 in JP786533</t>
  </si>
  <si>
    <t>ULICA MATIJE DOLJAKA</t>
  </si>
  <si>
    <t>JP786691</t>
  </si>
  <si>
    <t>ULICA MILANA KLEMENČIČA</t>
  </si>
  <si>
    <t>JP786701 in JP786702</t>
  </si>
  <si>
    <t>ULICA MILOJKE ŠTRUKELJ</t>
  </si>
  <si>
    <t>LK 286111 in LK 286112</t>
  </si>
  <si>
    <t>JP 786492, JP786491 in JP786493</t>
  </si>
  <si>
    <t>ULICA TRINKA ZAMEJSKEGA IN TOMINČEVA</t>
  </si>
  <si>
    <t>JP786541 in JP786651</t>
  </si>
  <si>
    <t>ULICA XXX DIVIZIJE</t>
  </si>
  <si>
    <t>JP786581 in JP786582 + obračališče</t>
  </si>
  <si>
    <t>ULICA ZA SPOMENIKOM</t>
  </si>
  <si>
    <t>JP786431</t>
  </si>
  <si>
    <t>VELIKA POT</t>
  </si>
  <si>
    <t>JP786316</t>
  </si>
  <si>
    <t>VEZNA POT</t>
  </si>
  <si>
    <t>JP786741</t>
  </si>
  <si>
    <t xml:space="preserve">VOJKOVA CESTA </t>
  </si>
  <si>
    <t>LG287012</t>
  </si>
  <si>
    <t>ŽABJI KRAJ</t>
  </si>
  <si>
    <t>JP786523</t>
  </si>
  <si>
    <t xml:space="preserve">KS KROMBERK </t>
  </si>
  <si>
    <t>DAMBER</t>
  </si>
  <si>
    <t>LK2876241</t>
  </si>
  <si>
    <t xml:space="preserve">IZTOKOVA ULICA </t>
  </si>
  <si>
    <t>LK286221 in JP786226(vključno do vrha z dvema stranskima ulicama)</t>
  </si>
  <si>
    <t>PAVŠIČEVO NASELJE</t>
  </si>
  <si>
    <t>LK286251, JP786251, JP786252, JP786253, JP786254</t>
  </si>
  <si>
    <t>PRI HRASTU</t>
  </si>
  <si>
    <t>LZ288151</t>
  </si>
  <si>
    <t>ULICA BRATOV HVALIČ</t>
  </si>
  <si>
    <t>LK286201</t>
  </si>
  <si>
    <t>JP787083, JP786601, JP786602, JP786603 (in odcep), JP786604, JP786606, JP786235, JP786234, JP786233, JP786232, JP786231</t>
  </si>
  <si>
    <t>ULICA TOMA BREJCA</t>
  </si>
  <si>
    <t>JP786721</t>
  </si>
  <si>
    <t>OBRAČALIŠČE KROMBERK/LOKE</t>
  </si>
  <si>
    <t>LC284122</t>
  </si>
  <si>
    <t>IZTOKOVA ULICA</t>
  </si>
  <si>
    <t>JP786225, JP786224, JP 786227, JP786223, JP786222, JP786221</t>
  </si>
  <si>
    <t>INDUSTRIJSKA CESTA</t>
  </si>
  <si>
    <t>LK286311</t>
  </si>
  <si>
    <t>ULICA VINKA VODOPIVCA</t>
  </si>
  <si>
    <t>VARDA</t>
  </si>
  <si>
    <t>LK286261</t>
  </si>
  <si>
    <t>JP786244, JP786243, JP786241, JP786242</t>
  </si>
  <si>
    <t>KS ROŽNA DOLINA</t>
  </si>
  <si>
    <t>POD GRIČEM mimo Merkurja</t>
  </si>
  <si>
    <t>LK286421</t>
  </si>
  <si>
    <t>POD GRIČEM ULICE</t>
  </si>
  <si>
    <t>JP786191, JP786195, JP786192, JP786194, JP786193</t>
  </si>
  <si>
    <t>LISKUR</t>
  </si>
  <si>
    <t>NI KATEGORIZIRANA- ob Vrtojbici</t>
  </si>
  <si>
    <t>VIPAVSKA CESTA JUDOVSKO POKOPALIŠČE</t>
  </si>
  <si>
    <t>G20438</t>
  </si>
  <si>
    <t>POT NA PRISTAVO</t>
  </si>
  <si>
    <t>LC284172</t>
  </si>
  <si>
    <t>ULICA ANGELA BESEDNJAKA</t>
  </si>
  <si>
    <t>JP786153</t>
  </si>
  <si>
    <t>ULICA JOŽETA MIHEVCA</t>
  </si>
  <si>
    <t>JP786151</t>
  </si>
  <si>
    <t>ULICA LJUBA ŠERCERJA</t>
  </si>
  <si>
    <t>JP786212</t>
  </si>
  <si>
    <t>JP786211</t>
  </si>
  <si>
    <t>ULICA 25.MAJA</t>
  </si>
  <si>
    <t>LK286411, JP786152, JP786302, JP786303, JP786304, JP786301</t>
  </si>
  <si>
    <t>ULICA 9. MAJA</t>
  </si>
  <si>
    <t>JP786201</t>
  </si>
  <si>
    <t>VIPAVSKA CESTA RONDO</t>
  </si>
  <si>
    <t>LC414011, G20484</t>
  </si>
  <si>
    <t>VIPAVSKA CESTA</t>
  </si>
  <si>
    <t>R20348, R20365, R20347(od Merkurja do križišča Liskur), G20438, LC284171,</t>
  </si>
  <si>
    <t>KS PRISTAVA</t>
  </si>
  <si>
    <t>KOSTANJEVIŠKA CESTA</t>
  </si>
  <si>
    <t>LC284172, 1956/5 mejni prehod do meje, JP786792, 786791, LC284172 (del cestišča pod ulicami enostransko)</t>
  </si>
  <si>
    <t>SONČNA ULICA</t>
  </si>
  <si>
    <t>JP786101, JP786102</t>
  </si>
  <si>
    <t>STRMA POT</t>
  </si>
  <si>
    <t xml:space="preserve">JP786141 </t>
  </si>
  <si>
    <t>ULICA P.TOMAŽIČA</t>
  </si>
  <si>
    <t>LK286401, JP786132, JP786133, JP786134</t>
  </si>
  <si>
    <t>ULICA SERGEJA MAŠERE</t>
  </si>
  <si>
    <t>JP786481, JP786482</t>
  </si>
  <si>
    <t>SKUPAJ POMETANJE CESTIŠČ</t>
  </si>
  <si>
    <t>POMETANJE PLOČNIKOV                                                  KOMBINIRANO POMETANJE PLOČNIKOV</t>
  </si>
  <si>
    <t>CESTA IX. KORPUSA 0-645</t>
  </si>
  <si>
    <t>LC284181</t>
  </si>
  <si>
    <t>VOJKOVA CESTA 284-668</t>
  </si>
  <si>
    <t>VOJKOVA CESTA 0-284</t>
  </si>
  <si>
    <t>CESTA IX. KORPUSA 675-932</t>
  </si>
  <si>
    <t>LG287022</t>
  </si>
  <si>
    <t>CESTA IX. KORPUSA 932-1185</t>
  </si>
  <si>
    <t>CESTA IX. KORPUSA 373-892</t>
  </si>
  <si>
    <t>LANGOBARDSKA ULICA 0-239</t>
  </si>
  <si>
    <t xml:space="preserve">JP786317 </t>
  </si>
  <si>
    <t>MED OGRADAMI 5-203</t>
  </si>
  <si>
    <t>MIZARSKA ULICA 0-72</t>
  </si>
  <si>
    <t>TRG J.SREBRNIČA 274-367</t>
  </si>
  <si>
    <t>TRG J.SREBRNIČA 0-65</t>
  </si>
  <si>
    <t xml:space="preserve">TRG J.SREBRNIČA </t>
  </si>
  <si>
    <t>Ploščad (kpl)</t>
  </si>
  <si>
    <t>JP786272(243-341m), JP786431, JP786432</t>
  </si>
  <si>
    <t>JP786532</t>
  </si>
  <si>
    <t>POD VINOGRADI 190-240</t>
  </si>
  <si>
    <t>JP786281, JP786282</t>
  </si>
  <si>
    <t>SOŠKA CESTA 0-269</t>
  </si>
  <si>
    <t>JP786071+ proti železniški</t>
  </si>
  <si>
    <t>361/5 in 817/1 k.o.solkan - odcep k Žogici</t>
  </si>
  <si>
    <t>LK286121</t>
  </si>
  <si>
    <t>JP786674</t>
  </si>
  <si>
    <t>LK286141</t>
  </si>
  <si>
    <t>JP786664, JP786663, JP786662</t>
  </si>
  <si>
    <t>JP786311/312/313/314/315</t>
  </si>
  <si>
    <t>JP7866711</t>
  </si>
  <si>
    <t>JP786562</t>
  </si>
  <si>
    <t>ULICA MAKSA VALENTINČIČA</t>
  </si>
  <si>
    <t>JP786531</t>
  </si>
  <si>
    <t>LK286111</t>
  </si>
  <si>
    <t>LK286112</t>
  </si>
  <si>
    <t>JP786493, JP786491</t>
  </si>
  <si>
    <t>JP786492</t>
  </si>
  <si>
    <t>JP786541, JP786651</t>
  </si>
  <si>
    <t>JP786581 + stranska</t>
  </si>
  <si>
    <t>KS KROMBERK IN LOKE</t>
  </si>
  <si>
    <t>LK286241</t>
  </si>
  <si>
    <t>LK286221, JP786226</t>
  </si>
  <si>
    <t>JP786252, LK286251 (413-463m)</t>
  </si>
  <si>
    <t>LK286232</t>
  </si>
  <si>
    <t>LK286201, JP786606</t>
  </si>
  <si>
    <t>JP787083, JP786602, JP786232, JP786233, JP786234, JP786604, JP786235</t>
  </si>
  <si>
    <t>LK286212, JP787082</t>
  </si>
  <si>
    <t>LK286211</t>
  </si>
  <si>
    <t>LK286211, LC284122</t>
  </si>
  <si>
    <t>OBRAČALIŠČE KROMBERK/LOKE IN VINKA VODOPIVCA</t>
  </si>
  <si>
    <t>127/2  127/1 in LC284122</t>
  </si>
  <si>
    <t>LK286201/311</t>
  </si>
  <si>
    <t>POD GRIČEM</t>
  </si>
  <si>
    <t>JP786195/192/193</t>
  </si>
  <si>
    <t>LC284171,R2440348, LC284172</t>
  </si>
  <si>
    <t>POT NA PRISTAVO (53-240)</t>
  </si>
  <si>
    <t>ULICA 25.MAJA (16-85)</t>
  </si>
  <si>
    <t>LK286411</t>
  </si>
  <si>
    <t>R24440365</t>
  </si>
  <si>
    <t>G21031486, G21030438</t>
  </si>
  <si>
    <t>R24440347</t>
  </si>
  <si>
    <t xml:space="preserve">POD GRIČEM-VIPAVSKA </t>
  </si>
  <si>
    <t>LK286421 (pri Merkurju)</t>
  </si>
  <si>
    <t>RONDO</t>
  </si>
  <si>
    <t>LC414011,G21030484/1486, LC284171</t>
  </si>
  <si>
    <t>AVTOBUSNA POSTAJALIŠČA 7kos</t>
  </si>
  <si>
    <t>LC284172 (246-395 in 625-803)</t>
  </si>
  <si>
    <t>JP786791, JP786792</t>
  </si>
  <si>
    <t>LK286401, JP786134</t>
  </si>
  <si>
    <t>SKUPAJ KOMBINIRANO POMETANJE PLOČNIKOV</t>
  </si>
  <si>
    <t>POMETANJE KOLESARSKE                                           KOMBINIRANO POMETANJE KOLESARSKIH POTI</t>
  </si>
  <si>
    <t xml:space="preserve"> CENA</t>
  </si>
  <si>
    <t xml:space="preserve">KOLESARSKA STEZA Rožna Dolina </t>
  </si>
  <si>
    <t>kolesarska od predora do Šempeterske katastrske občine</t>
  </si>
  <si>
    <t>med predorom in vipavsko cesto navzdol</t>
  </si>
  <si>
    <t>KOLESARSKA STEZA Kromberk</t>
  </si>
  <si>
    <t>pot za industrijsko cono ob LK286311, LK286201</t>
  </si>
  <si>
    <t>KOLESARSKA STEZA Solkan - Vojkova</t>
  </si>
  <si>
    <t xml:space="preserve">LG 287012 </t>
  </si>
  <si>
    <t>KOLESARSKA STEZA Solkan - ulica Milojke Štrukelj</t>
  </si>
  <si>
    <t>SKUPAJ KOMBINIRANO POMETANJE KOLESARSKIH POTI</t>
  </si>
  <si>
    <t>SKUPAJ KOMBINIRANO POMETANJE PLOČNIKOV IN KOMBINIRANO POMETANJE KOLESARSKIH POTI</t>
  </si>
  <si>
    <t>ČIŠČENJE PARKIRNIH MEST IN PARKIRIŠČ</t>
  </si>
  <si>
    <t xml:space="preserve">VRSTA </t>
  </si>
  <si>
    <t>CENA</t>
  </si>
  <si>
    <t>SOLKAN</t>
  </si>
  <si>
    <t>Vojkova ulica</t>
  </si>
  <si>
    <t>parkirna mesta</t>
  </si>
  <si>
    <t>Soška c. proti pokopališču (h.št.  17,19,23 in h.št. 18/a, 22)</t>
  </si>
  <si>
    <t>Trg Jožeta Srebrniča (Soška cesta h.št. 6,7)</t>
  </si>
  <si>
    <t>Parkirna mesta nasproti trga (Soška cesta h.št.4)</t>
  </si>
  <si>
    <t>Trg Jožeta Srebrniča, c. IX. korpusa</t>
  </si>
  <si>
    <t xml:space="preserve">Cesta IX. korpusa (od C. IX korpusa h. št 20 do h.št. 44) in Med ogradami na začetku </t>
  </si>
  <si>
    <t xml:space="preserve">Cesta IX. korpusa pri Pošti (h.št. 41 do 45 ) in C. IX. korpusa nasproti ceste Pot na Breg  </t>
  </si>
  <si>
    <t>Cesta IX. korpusa pri h. št. 65 in 69</t>
  </si>
  <si>
    <t>Cesta IX. korpusa nasproti h.št 67 - U. IX Korpusa h.št.89c</t>
  </si>
  <si>
    <t>Cesta IX. korpusa (od h.št  69 do 85)</t>
  </si>
  <si>
    <t>Cesta IX. korpusa pod h. št. 112</t>
  </si>
  <si>
    <t>Ul. za spomenikom pri parku</t>
  </si>
  <si>
    <t>Ul. Ludvika Slokarja (velik park)</t>
  </si>
  <si>
    <t>Pod Vinogradi</t>
  </si>
  <si>
    <t>PRISTAVA</t>
  </si>
  <si>
    <t>Pri mejnem prehodu nasproti igrišča</t>
  </si>
  <si>
    <t>C. IX. korpusa pri spomeniku</t>
  </si>
  <si>
    <t>parkirišče</t>
  </si>
  <si>
    <t>Ul. Milojke Štrukelj pri h. št. 3</t>
  </si>
  <si>
    <t>Tominčeva ul. (h.št.18, 20)</t>
  </si>
  <si>
    <t>Tominčeva ul. (h.št. 4,6,8)</t>
  </si>
  <si>
    <t>Trinka Zamejskega (h.št. 1,3)</t>
  </si>
  <si>
    <t>Industrijska cona Solkan</t>
  </si>
  <si>
    <t>Cesta IX. korpusa pri h. št. 86</t>
  </si>
  <si>
    <t>Trg Jožeta Srebrniča KS solkan</t>
  </si>
  <si>
    <t>Trg Marka Plenčiča</t>
  </si>
  <si>
    <t>Soška cesta- pri obračališče</t>
  </si>
  <si>
    <t>ROŽNA DOLINA</t>
  </si>
  <si>
    <t>Pri parku v Rožni dolini - pot na Pristavo</t>
  </si>
  <si>
    <t>Za avtobusno postajo Rožna dolina Vipavska cesta h. št 2C</t>
  </si>
  <si>
    <t>Ul. 9 Maja na začetku ulice pri h.št. 13</t>
  </si>
  <si>
    <t>Pri stavbi KS Rožna dolina</t>
  </si>
  <si>
    <t>KROMBERK</t>
  </si>
  <si>
    <t>Pri Sveti trojici</t>
  </si>
  <si>
    <t>SKUPAJ ČIŠČENJE PARKIRNIH MEST IN PARKIRIŠČ</t>
  </si>
  <si>
    <t>SKUPAJ ČIŠČENJE PARKIRNIH MEST</t>
  </si>
  <si>
    <t>SKUPAJ ČIŠČENJE PARKIRIŠČ</t>
  </si>
  <si>
    <t>ČIŠČENJE PEŠPOTI, POVEZOVALNE POTI, STOPNIŠČNE POTI</t>
  </si>
  <si>
    <t>VRSTA POTI</t>
  </si>
  <si>
    <t>U. ZA SPOMENIKOM na U. BORISA KALINA</t>
  </si>
  <si>
    <t>povezovalna pot</t>
  </si>
  <si>
    <t>POT NA KEKEC</t>
  </si>
  <si>
    <t>asfaltiran pot proti Kekcu</t>
  </si>
  <si>
    <t>SOČEBRANOVA ULICA NA ULICO JOSIPA MAKUCA</t>
  </si>
  <si>
    <t>IZ ŠOLSKE U. -  U. MILOJKE ŠTRUKELJ</t>
  </si>
  <si>
    <t>IZ U. JOSIPA MAKUCA NA POVEZOVALNO U. MILOJKE ŠOLSKA</t>
  </si>
  <si>
    <t>OD U. MATEVŽA VELUŠČKA NA U. XXX DIVIZIJE</t>
  </si>
  <si>
    <t>IZ U. TRINKA Z. NA U. MATEVŽA VELUŠČKA</t>
  </si>
  <si>
    <t>IZ SOČEBRANOVE U. NA VOJKOVO U.</t>
  </si>
  <si>
    <t>IZ SOČEBRANOVE U. NA U. MILOJKE ŠTRUKELJ</t>
  </si>
  <si>
    <t>IZ VOJKOVE U. NA PIONIRSKO U.</t>
  </si>
  <si>
    <t>IZ U. JOSIPA MAKUCA NA VOJKOVO U.</t>
  </si>
  <si>
    <t>IZ U. MILOJKE Š. NA U. MILANA KLEMENČIČA</t>
  </si>
  <si>
    <t>PEŠPOT ZA ŠOLO + IZ ULICE BORISA KALINA POVEZOVALNA POT, 6 POTI</t>
  </si>
  <si>
    <t>pešpot za šolo</t>
  </si>
  <si>
    <t>IZ U. MILOJKE Š. NA  U. XXX DIVIZIJE</t>
  </si>
  <si>
    <t>IZ U. XXX DIVIZIJE NA U. XXX DIVIZIJO (zgornja ulica)</t>
  </si>
  <si>
    <t>PODHOD ROŽNA DOLINA</t>
  </si>
  <si>
    <t>podhod po glavno cesto</t>
  </si>
  <si>
    <t xml:space="preserve">POVEZOVALNA STOPNJIŠČNA POT IZ U. 25 MAJA NA Vipvsko cesto </t>
  </si>
  <si>
    <t>stopniščna pot</t>
  </si>
  <si>
    <t>U. 25 MAJA STOPNICE 2X</t>
  </si>
  <si>
    <t>stopnjice iz zgornje v spodnjo ulico med hišami</t>
  </si>
  <si>
    <t>SKUPAJ PEŠPOTI, POVZOVALNE POTI, STOPNIŠČNE POTI</t>
  </si>
  <si>
    <t>POBIRANJE NAVLAKE ZELENE POVRŠINE</t>
  </si>
  <si>
    <t>TIP</t>
  </si>
  <si>
    <t xml:space="preserve">SKUPAJ  </t>
  </si>
  <si>
    <t>CESTA IX. KORPUSA ŠT. 90</t>
  </si>
  <si>
    <t>zelenica pred hišo št. 90 last MONG</t>
  </si>
  <si>
    <t>zelene površine</t>
  </si>
  <si>
    <t>50-II.1</t>
  </si>
  <si>
    <t xml:space="preserve">trikotnik pod gostilno Miki in  brežina pod Karavlo </t>
  </si>
  <si>
    <t>145-II.1</t>
  </si>
  <si>
    <t>travnik pri mejnem prehodu Solkan</t>
  </si>
  <si>
    <t>pas od bloka Solkan proti cesti v industrijsko cono, pas kock ob glavni cesti prehod-na industrijsko cesto na strani Mostovne, pas pod železniško hišo</t>
  </si>
  <si>
    <t>pas na drugi strani pločnika ob zidu in ograji proti Mostovni</t>
  </si>
  <si>
    <t>pas ob zidu -Mostovna vhod do železniške hiše</t>
  </si>
  <si>
    <t>travnik pri spomeniku NOB (4 pasi)</t>
  </si>
  <si>
    <t>PARK ZA SPOMENIKOM</t>
  </si>
  <si>
    <t>travniki mali park Solkan za spomenikom NOB</t>
  </si>
  <si>
    <t>KAJAK STOPNICE</t>
  </si>
  <si>
    <t>stopnice nižje od železnice proti kajak centru</t>
  </si>
  <si>
    <t>parcele št. 2538 Solkan, parcela pod hišo Mizarska u. 13</t>
  </si>
  <si>
    <t>pešpot delno makadamska iz Mizarske na Ulico B. Kalina</t>
  </si>
  <si>
    <t xml:space="preserve">OB PARKU </t>
  </si>
  <si>
    <t>Veliki park Solkan</t>
  </si>
  <si>
    <t xml:space="preserve">UL. JOSIPA MAKUCA </t>
  </si>
  <si>
    <t>pasovi ob robniku do zida</t>
  </si>
  <si>
    <t>pas ob parkirnih mestih za stavbo od zaporov</t>
  </si>
  <si>
    <t xml:space="preserve">SOŠKA CESTA OBRAČALIŠČE </t>
  </si>
  <si>
    <t>otok in vsa zelenica na parkirišču obračališče Solkan in zelenica na makadamskem parkirišču in proti železniški postaji Solkan</t>
  </si>
  <si>
    <t>zelenica levo in desno na križišču vhod proti pokopališču, ter dva otoka naprej na poti do kopališča</t>
  </si>
  <si>
    <t xml:space="preserve">POKOPALIŠČE </t>
  </si>
  <si>
    <t>brežina nad cesto ob pokopališču  ter griva pri kontejnerju</t>
  </si>
  <si>
    <t>POKOPALIŠČE-ŽOGICA</t>
  </si>
  <si>
    <t>pešpot</t>
  </si>
  <si>
    <t xml:space="preserve"> parcela 361/6, križišče proti Žogici levo in desno, in brežini pri Seng</t>
  </si>
  <si>
    <t xml:space="preserve"> parcela 361/6, križišče prroti Žogici levo in desno, in brežini pri seng</t>
  </si>
  <si>
    <t>SOLKANSKI MOST</t>
  </si>
  <si>
    <t>strmi del pod kamnitim solkanskim mostom</t>
  </si>
  <si>
    <t>ravninski del pod kamnitim solkanskim mostom</t>
  </si>
  <si>
    <t>UL. B. KALINA-O.Š.SOLKAN</t>
  </si>
  <si>
    <t>ob urejni pešpoti za šolo - levo in desno ob poti</t>
  </si>
  <si>
    <t>travnik v bližini OŠ Solkan oziroma na ulici Borisa Kalina</t>
  </si>
  <si>
    <t>ULICA SOČEBRANOVA</t>
  </si>
  <si>
    <t>igrišče me ulicama Sočebranova in Josipa Makuca</t>
  </si>
  <si>
    <t>zelenica med ulicama Matevža Veluščka in xxx divizije</t>
  </si>
  <si>
    <t>VOJKOVA C.-UL.K.JUGA-VALENTINČIČEVA</t>
  </si>
  <si>
    <t>pešpot iz Vojkove c. na Maksa Valentinčiča</t>
  </si>
  <si>
    <t>VOJKOVA CESTA</t>
  </si>
  <si>
    <t>na začetku Solkana ob živi meji (avtobusna) in naprej od krožnega proti krožnem (Brumat) levo in desno</t>
  </si>
  <si>
    <t>VOJKOVA CESTA 2-37</t>
  </si>
  <si>
    <t>pod drevesi pri stanovanjskem bloku Vojkova cesta 8</t>
  </si>
  <si>
    <t>zelenica ob spomeniku</t>
  </si>
  <si>
    <t>brežina pod cesto nasproti odcepa za v Brda</t>
  </si>
  <si>
    <t>KRIŽIŠČE OBVOZNICA</t>
  </si>
  <si>
    <t>brežina pri križišču obvoznica Solkan proti Sv. Gori</t>
  </si>
  <si>
    <t>PREVALO</t>
  </si>
  <si>
    <t>zelenica in parkirišče spomenik Borojevič Prevalo</t>
  </si>
  <si>
    <t xml:space="preserve">INDUSTRIJSKA CESTA </t>
  </si>
  <si>
    <t>pas ob pločniku, ki vodi na avtobusno (nasproti h. št 30 Vinka Vodopivca)</t>
  </si>
  <si>
    <t>420/245 travnik pri u. Vinka V. h št.21 , 420/175 zelenica pri kontejnerskem mestu</t>
  </si>
  <si>
    <t>v križišču Pri hrastu, vzhodno proti u. vinka vodopivca trije kosi</t>
  </si>
  <si>
    <t>zelenica pri avtobusnem obračališču Kromberk Loke</t>
  </si>
  <si>
    <t>TRAVNIK pri Sveti trojici</t>
  </si>
  <si>
    <t>ravninski del</t>
  </si>
  <si>
    <t>strmi del</t>
  </si>
  <si>
    <t xml:space="preserve">Spomenik NOB </t>
  </si>
  <si>
    <t>50-II.0</t>
  </si>
  <si>
    <t>VODOVODNA POT</t>
  </si>
  <si>
    <t>Pešpot</t>
  </si>
  <si>
    <t>KOLESARSKA STEZA</t>
  </si>
  <si>
    <t>celotna kolesarska od tunela proti Šempetru, vhodi in izhodi,  ter pasova levo in desno nasproti Fortune do krožošča</t>
  </si>
  <si>
    <t>ulica Pot na Pristavo,  parc št. 16/2, 1889/25, 1891, 1911. (k.o Rožna)</t>
  </si>
  <si>
    <t>430/11,427,426/1,trikotnika proti cesti za Šempeter krožno ravnina,tirkotnik proti tunelu Panovec trikotnik proti Vipavski cesti</t>
  </si>
  <si>
    <t>pas obkrožiščui v smeri NG in parcela pred MOL vključno z jarkom</t>
  </si>
  <si>
    <t>jarek proti OMV in brežina od krožišča</t>
  </si>
  <si>
    <t>UL.25 MAJA</t>
  </si>
  <si>
    <t>trikotnik v ovinku na vrhu ulice parc št. 40/2</t>
  </si>
  <si>
    <t>VIPAVSKA CESTA, POT NA PRISTAVO</t>
  </si>
  <si>
    <t>park Rožna Dolina, pas ob pločniku proti državni meji, parcela pod borovci in parcela št 8/6 in 7/2 ter delno 8/4 na vrhu</t>
  </si>
  <si>
    <t>DRŽAVNA MEJA</t>
  </si>
  <si>
    <t>pred in po železniška proga na levi strani proti Italji</t>
  </si>
  <si>
    <t xml:space="preserve">pas ob pločniku krožišča, okrog spomenika braniteljem in pas ob avtobusni </t>
  </si>
  <si>
    <t>250-II.1</t>
  </si>
  <si>
    <t>pas od podhoda Angela Besednjaka proti T križišču in dalje v smeri proti Ajševici ob avtobusni do križišča</t>
  </si>
  <si>
    <t>judovsko pokopališče strmina</t>
  </si>
  <si>
    <t>ravnina judovsko pokopališče</t>
  </si>
  <si>
    <t>od parcele 178/1 (od križišča) do Merkurja: pasovi levo in desno ob robu cestišča (tudi 808/3) ter pas pod vrtički, parcela 549/28 pod merkurjem in zob parcele 590/1</t>
  </si>
  <si>
    <t>zelenica in jarek pri parkirnem 549/26 ter griva na drugi strani ceste</t>
  </si>
  <si>
    <t>travnate površine na parc 808/8 do krožnega v centru pri rusi hiši</t>
  </si>
  <si>
    <t>brežina pod viaduktom 1 del, 2 del in na vrhu ob pri glavni cesti</t>
  </si>
  <si>
    <t>dva trikotnika na križišču nad judovskim pokopališčem</t>
  </si>
  <si>
    <t>po tunelu Panovec brežina ob kolesarski stezi</t>
  </si>
  <si>
    <t>ul.25 maja</t>
  </si>
  <si>
    <t>parcela 25/6 travnik, 15/8 brežina, brežina 61/2</t>
  </si>
  <si>
    <t>KOSTANJEVIŠKA</t>
  </si>
  <si>
    <t xml:space="preserve"> ob stopnjicah in potki na Kapelo</t>
  </si>
  <si>
    <t>SKUPAJ POBIRANJE NAVLAKE ZELENE POVRŠINE</t>
  </si>
  <si>
    <t>PRAZNJENJE KOŠEV</t>
  </si>
  <si>
    <t>VRSTA SMETNJAKA</t>
  </si>
  <si>
    <t>KD</t>
  </si>
  <si>
    <t xml:space="preserve">SKUPAJ </t>
  </si>
  <si>
    <t>Sveta Gora</t>
  </si>
  <si>
    <t>1 delni</t>
  </si>
  <si>
    <t>Spomenik Borojevič Prevalo</t>
  </si>
  <si>
    <t xml:space="preserve">Parkirni nasproti h. št. 50 Soška cestapri trafo postaji </t>
  </si>
  <si>
    <t>Parkirni pri h. št. 52 Soška cesta pri info tabli</t>
  </si>
  <si>
    <t>Pri klopci od h. št. 52 Soška cesta proti pokopališču</t>
  </si>
  <si>
    <t>Pot od h. št. 52 Soška cesta  do pokopališče</t>
  </si>
  <si>
    <t>Pot od h. št. 52 Soška cesta  do pokopališče, pri rampi</t>
  </si>
  <si>
    <t xml:space="preserve">Začetek Soška cesta proti pokopališču </t>
  </si>
  <si>
    <t>Obračališče parkirni</t>
  </si>
  <si>
    <t>Obračališče avtobusna postaja</t>
  </si>
  <si>
    <t>Spomenik pri KS Sollkan</t>
  </si>
  <si>
    <t>Trg Maksa Plenčiča pred cerkvijo</t>
  </si>
  <si>
    <t>Mizarska ulica majhen travnik</t>
  </si>
  <si>
    <t>Park za spomenikom</t>
  </si>
  <si>
    <t>Spomenik pred parkom</t>
  </si>
  <si>
    <t>C. IX Korpusa pri h.št. 42</t>
  </si>
  <si>
    <t>Trg Jožeta Srebrniča pred gostilno</t>
  </si>
  <si>
    <t xml:space="preserve">Trg Jožeta Srebrniča pred gostilno </t>
  </si>
  <si>
    <t>Avtobusna C. IX Korpusa nasproti trga</t>
  </si>
  <si>
    <t xml:space="preserve">Trg Jožeta Srebrniča na vogalu pri h. št. 5 </t>
  </si>
  <si>
    <t>Trg Jožeta Srebrniča  pred pekarno</t>
  </si>
  <si>
    <t>C. IX Korpusa klop metulj nasproti Sabotina</t>
  </si>
  <si>
    <t>Travnik ob krožne v bližini hotela Sabotin</t>
  </si>
  <si>
    <t xml:space="preserve">1 delni </t>
  </si>
  <si>
    <t>Vojkova pri kolesarskem parkirišču</t>
  </si>
  <si>
    <t>C. IX Korpusa avtobusna pošta</t>
  </si>
  <si>
    <t>C. IX Korpusa  pri h. št. 86</t>
  </si>
  <si>
    <t>C. IX Korpusa  pri h. št. 96</t>
  </si>
  <si>
    <t>C. IX Korpusa  nova avtobusna nasproti h. št. 67</t>
  </si>
  <si>
    <t>Solkanski park</t>
  </si>
  <si>
    <t>C. IX Korpusa pri klopci travnik križišče s Prvomajsko</t>
  </si>
  <si>
    <t>Park med M. Veluščka in XXX divizije pri klopcah</t>
  </si>
  <si>
    <t>Pot na breg - kajak center</t>
  </si>
  <si>
    <t>Parkirišče kajak center</t>
  </si>
  <si>
    <t>Stopnice kajak center</t>
  </si>
  <si>
    <t>Vojkova c. - pešpot Klementa Juga</t>
  </si>
  <si>
    <t>Vojkova c. - za h. št. 1 Sočebranov u.</t>
  </si>
  <si>
    <t>trodelni</t>
  </si>
  <si>
    <t>Stara pot</t>
  </si>
  <si>
    <t>Vojkova med pekarno Brumat in Hermeliko</t>
  </si>
  <si>
    <t>Vojkova avtobusna pri Hermeliki</t>
  </si>
  <si>
    <t>Vojkova avtobusna nasproti Hermelike</t>
  </si>
  <si>
    <t>Vojkova  križišče v Žabji kraj</t>
  </si>
  <si>
    <t>Vojkova nova avtobusna pri tabli Nova Gorica</t>
  </si>
  <si>
    <t>Žabji kraj spomenik</t>
  </si>
  <si>
    <t>Sočebranova park</t>
  </si>
  <si>
    <t>Ul. Milojke Štrukelj med Šolsko in med ogradami</t>
  </si>
  <si>
    <t>Pešpot na Kekec</t>
  </si>
  <si>
    <t xml:space="preserve">Spominski park NOB </t>
  </si>
  <si>
    <t>Park pri h. št 21 U. Vinka Vodopivca</t>
  </si>
  <si>
    <t>Na začeteku ul. bratov Hvalič pri h. št 17 u. Vinka Vodopivca</t>
  </si>
  <si>
    <t>Kolesarska  pri predoru</t>
  </si>
  <si>
    <t>Pri igrišču</t>
  </si>
  <si>
    <t>Park Rožna Dolina ob križišču Vipavske ceste in Pot na Pristavo</t>
  </si>
  <si>
    <t>Avtobusna na Vipavski cesti</t>
  </si>
  <si>
    <t>Avtobusna pri h. št. 2 Vipavska cesta</t>
  </si>
  <si>
    <t>Avtobusna nasproti h. št. 2 Vipavska cesta</t>
  </si>
  <si>
    <t>Avtobusna Vipavska v smeri predora Panovec</t>
  </si>
  <si>
    <t>Pred stavbi KS Rožna dolina</t>
  </si>
  <si>
    <t>Ul. 25 Maja</t>
  </si>
  <si>
    <t>SKUPAJ PRAZNJENJE KOŠEV</t>
  </si>
  <si>
    <t>PRAZNJENJE KOŠEV ZA PASJE IZTREBKE</t>
  </si>
  <si>
    <t>Soška cesta Solkan</t>
  </si>
  <si>
    <t>Pešpot za OŠ Solkan</t>
  </si>
  <si>
    <t>Pristava</t>
  </si>
  <si>
    <t>Rožna dolina park</t>
  </si>
  <si>
    <t xml:space="preserve">SKUPAJ  PRAZNJENJE KOŠEV ZA PASJE IZTREBKE </t>
  </si>
  <si>
    <t xml:space="preserve">SKUPAJ PRAZNJENJE KOŠEV IN KOŠEV ZA PASJE IZTREBKE </t>
  </si>
  <si>
    <t>KOŠNJA JAVNIH ZELENIH POVRŠIN</t>
  </si>
  <si>
    <t>NAHAJALIŠČE</t>
  </si>
  <si>
    <t>POGOST.</t>
  </si>
  <si>
    <t xml:space="preserve">CENA/E </t>
  </si>
  <si>
    <t>CONA "6-III.1"</t>
  </si>
  <si>
    <t>CONA "8-III.1"</t>
  </si>
  <si>
    <t>CONA "12-III.1"</t>
  </si>
  <si>
    <t>od vhodo v industrijsko pod železniško progo in ob glavni poti ob cestni ograji (širina 1m)</t>
  </si>
  <si>
    <t>SKUPAJ KOŠNJA ZELENIH POVRŠIN</t>
  </si>
  <si>
    <t>OPIS</t>
  </si>
  <si>
    <t>GRABLJENJE  JAVNIH ZELENIH POVRŠIN PO ODPADU LISTJA</t>
  </si>
  <si>
    <t>Lokacija</t>
  </si>
  <si>
    <t xml:space="preserve">SKUP.  m2  </t>
  </si>
  <si>
    <t>Cena/enoto</t>
  </si>
  <si>
    <t>Velik park Solkan</t>
  </si>
  <si>
    <t xml:space="preserve">Mali park Solkan </t>
  </si>
  <si>
    <t>Spomenik NOB Solkan</t>
  </si>
  <si>
    <t xml:space="preserve">SOLKAN </t>
  </si>
  <si>
    <t>Igrišče na koncu Sočebranove ulice</t>
  </si>
  <si>
    <t>Igrišče in zelenica - ulica B. Kalina za osnovno šolo Solkan</t>
  </si>
  <si>
    <t>Zelenica okrog asfaltiranega parkirišča obračališče Solkan</t>
  </si>
  <si>
    <t>KROMBERK IN LOKE</t>
  </si>
  <si>
    <t xml:space="preserve">Park spomenik za vrtcem </t>
  </si>
  <si>
    <t>Mejni prehod</t>
  </si>
  <si>
    <t>Park ob cesti Pot na Pristavo</t>
  </si>
  <si>
    <t>Vipavska cesta parc št.549/28 (pas ob zidu Merkur)</t>
  </si>
  <si>
    <t>SKUPAJ GRABLJENJE JAVNIH ZELENIH POVRŠIN</t>
  </si>
  <si>
    <t>,</t>
  </si>
  <si>
    <t>OPIS                                                                                  OSKRBA GRMOVNIC</t>
  </si>
  <si>
    <t xml:space="preserve">LOKACIJA </t>
  </si>
  <si>
    <t>CENA/ENOTO</t>
  </si>
  <si>
    <t>Ulica pod Vinogradi ob parkirišču (grmovnice in palme)</t>
  </si>
  <si>
    <t>Igrišče pri pešpoti za OŠ Solkan ob ulici B. Kalina (grmovnice ob poti in druge okrasne rastline)</t>
  </si>
  <si>
    <t>Mizarska ulica ob klopci pod parc. št. 986/3 (okrasne rastline in lavanda)</t>
  </si>
  <si>
    <t>KS Solkan spomenik nasproti stavbe KS Solkan (ciprese okrog spomenika)</t>
  </si>
  <si>
    <t>Zeleni otok Soška cesta ulica proti pokopališču vse grmovnice in okr. Rastline)</t>
  </si>
  <si>
    <t>Cesta IX Korpusa Solkan spomenik NOB (vse grmovnice)</t>
  </si>
  <si>
    <t>Mali park Solkan (vse grmovnice)</t>
  </si>
  <si>
    <t>Cesta IX Korpusa pri klopcu nasproti Mercatorja (lavrus in oleandri)</t>
  </si>
  <si>
    <t>Velik park Solkan (grmovnice in druge okrasne rastline do višine 3m)</t>
  </si>
  <si>
    <t>Cesta IX Korpusa pri mejnem prehodu Solkan (grmovnice)</t>
  </si>
  <si>
    <t>Kostanjeviška cesta (grmovnice)</t>
  </si>
  <si>
    <t>Vipavska cesta, cesta med 1 in 2 krožnim na avtobusni postaji blizu spomenika (grm)</t>
  </si>
  <si>
    <t xml:space="preserve">Park Rožna Dolina (ob cesti na Pristavo) grmovnice </t>
  </si>
  <si>
    <t>Ulica 9. maja okrog kontejnerskega mesta (grmovnice)</t>
  </si>
  <si>
    <t>Kromberk obračališče okrasni otok - pampaška trava</t>
  </si>
  <si>
    <t>SKUPAJ OSKRBA GRMOVNIC</t>
  </si>
  <si>
    <t>OPIS                                                                                  OSKRBA ŽIVE MEJE</t>
  </si>
  <si>
    <t>Soška cesta nasproti obračališče od kontejnerjev do križišča za brda</t>
  </si>
  <si>
    <t>Soška cesta v križišču vhod proti pokopališču - ob kontejnerskem mestu</t>
  </si>
  <si>
    <t>Mali park Solkan (2x živa meja)</t>
  </si>
  <si>
    <t>Velik park Solkan (živa meja)</t>
  </si>
  <si>
    <t>Zelenica iz xxx divizije na M. Veluščka (živa meja ob kont. mestu - jasmin)</t>
  </si>
  <si>
    <t>Vojkova cesta ob pločniku (živa meja laurus enostransko)</t>
  </si>
  <si>
    <t>Zagrad pri OŠ Solkan (živa meja - dvo stransko)</t>
  </si>
  <si>
    <t>Ulica 9. maja okrog kontejnerskega mesta (živa meja)</t>
  </si>
  <si>
    <t>Kromberk Sv. Trojica živa meja JZ ob pokopališču</t>
  </si>
  <si>
    <t>Kromberk Sv. Trojica živa meja  nad cesto na parkirišču</t>
  </si>
  <si>
    <t>SKUPAJ OSKRBA ŽIVE MEJE</t>
  </si>
  <si>
    <t>OSKRBA VRTNIC IN POKROVNIH RASTLIN</t>
  </si>
  <si>
    <t>okop. s pletjem in odvozom</t>
  </si>
  <si>
    <t>pletje z odvozom</t>
  </si>
  <si>
    <t>obrezovanje z odvozom</t>
  </si>
  <si>
    <t>oskrba</t>
  </si>
  <si>
    <t>VRTNICE</t>
  </si>
  <si>
    <t>pogostost</t>
  </si>
  <si>
    <t>cena/enoto</t>
  </si>
  <si>
    <t>skupna cena</t>
  </si>
  <si>
    <t>POVRŠINA</t>
  </si>
  <si>
    <t>R.DOLINA-krožišče</t>
  </si>
  <si>
    <t>Zeleni otok ob pločniku h. št 86 C. IX korpusa</t>
  </si>
  <si>
    <t>Rafut Kostanjeviška</t>
  </si>
  <si>
    <t xml:space="preserve">Skupaj oskrba vrtnic </t>
  </si>
  <si>
    <t>POKROVNE RASTLINE</t>
  </si>
  <si>
    <t>Solkan - proti pokopališču</t>
  </si>
  <si>
    <t>Solkan spomenik braniteljem (Žabji kraji)</t>
  </si>
  <si>
    <t xml:space="preserve">Trg Maksa Plenčiča korita </t>
  </si>
  <si>
    <t>Soška cesta- Solkan korita nasproti obračališča</t>
  </si>
  <si>
    <t>Korita na trgu Maksa plenčiča</t>
  </si>
  <si>
    <t>IX korpusa korita pri h. št.86 C. IX korpusa</t>
  </si>
  <si>
    <t xml:space="preserve">Soška cesta - pri pekarni </t>
  </si>
  <si>
    <t xml:space="preserve">Obračališče Solkan krožno </t>
  </si>
  <si>
    <t>Obračališče Solkan vhod desno</t>
  </si>
  <si>
    <t>Rožna Dolina otoki pred  krožnim 2 kos</t>
  </si>
  <si>
    <t>Okrasni otok ob pločniku pri h. št. 86 C. IX korpusa Solkan (lavanda)</t>
  </si>
  <si>
    <t>Kromberk Sv. Trojica korita (7kos)</t>
  </si>
  <si>
    <t>Kromberk Sv. Trojica pokrovne rastline na vrhu na parkirišču</t>
  </si>
  <si>
    <t>Kromberk Sv. Trojica pokrovne rastline nad pločnikom južno od pokopališča</t>
  </si>
  <si>
    <t>Skupaj oskrba pokrovnih rastlin</t>
  </si>
  <si>
    <t>SKUPAJ OSKRBA VRTNIC IN POKROVNIH RASTLIN</t>
  </si>
  <si>
    <t xml:space="preserve">OSTALA PAVŠALNA DELA PRI UREJANJU IN ČIŠČENJU JAVNIH POVRŠIN </t>
  </si>
  <si>
    <t>Postavka</t>
  </si>
  <si>
    <t>Količina</t>
  </si>
  <si>
    <t>Enota</t>
  </si>
  <si>
    <t xml:space="preserve">               EUR</t>
  </si>
  <si>
    <t xml:space="preserve"> PK DELAVEC</t>
  </si>
  <si>
    <t>ura</t>
  </si>
  <si>
    <t xml:space="preserve"> KV  DELAVEC</t>
  </si>
  <si>
    <t>Poltovorno vozilo</t>
  </si>
  <si>
    <t>Tovorno vozilo 6t</t>
  </si>
  <si>
    <t>Avtodvigalo</t>
  </si>
  <si>
    <t>Nahrbtna kosilnica</t>
  </si>
  <si>
    <t>Kosilnica BCS</t>
  </si>
  <si>
    <t>Motorna žaga-škarje</t>
  </si>
  <si>
    <t>Agregat</t>
  </si>
  <si>
    <t>Material- ocenjeno</t>
  </si>
  <si>
    <t>Skupaj cena brez DDV</t>
  </si>
  <si>
    <t>Med ostala dela na javnih površinah so uvrščene naslednje aktivnosti:                                                                                                                                                                                                                                                                 Vzdrževanje parkovnih klopi, košev, varovalnih količkov, zalivanje nasadov v sušnem obdobju, obrezovanje nizkih in suhih drevesnih vej, košnja nepredvidenih površin, odstranjevanje vejevja in ostalih predmetov iz prometnih površin po burji, neurju ipd...                                                                                                                                                                                                 Z izjemo interventnih del se za vsa navedena dela predhodno in tekoče usklajujejo predstavniki koncesionarja in koncendenta. Dela se izvajajo režijsko po cenah iz veljavnega cenika.</t>
  </si>
  <si>
    <t>LK2862212, LK286231, LK286211, LC284122 (cela do obračališča proti Lokam), JP787082</t>
  </si>
  <si>
    <t>Pod kostanji pri ograji vile Rafut</t>
  </si>
  <si>
    <t>1645/2 Pot na pristavo,1612/1 igrišče,1611,carinarnica 1956/2,del parcele ob cesti 1592/24, pri vrtnicah, drevored ter nasproti drevoreda</t>
  </si>
  <si>
    <t>430/11,427,426/1,trikotnika proti cesti za Šempeter,tirkotnik proti tunelu Panovec trikotnik proti Vipavski cesti</t>
  </si>
  <si>
    <t>celotno krožno (na novo narejena zemljina), jarek proti OMV  brežina od krožišča in jarek na levi strani proti panovcu pred bencinskim servisom</t>
  </si>
  <si>
    <t>na vrhni ulici obračališče pri hišni št 43 in spodnja ulica pod drevesi  kostanjeviška cesta št 54</t>
  </si>
  <si>
    <t>PODMARK</t>
  </si>
  <si>
    <t xml:space="preserve">korita nad cesto, ki vodi v veliko krožišče </t>
  </si>
  <si>
    <t>Solkan spomenik NOB (gredica  z borčki in bodika)</t>
  </si>
  <si>
    <t>Ulica Bratov Hvalič pri kontejnerskem mestu ob cesti - dve pampaška trava</t>
  </si>
  <si>
    <t>Kromber avtobusna postaja na ulici Vinka Vodopivca pod igriščem oz. cerkvijo - zeleni otok ob cesti</t>
  </si>
  <si>
    <t>KAJAK CENTER</t>
  </si>
  <si>
    <t>zelenica ob brvi levo in desno ter brežina in pot pod brv</t>
  </si>
  <si>
    <t>zeleni pas ob robniku cca (1-1,5m), jarek na makadamskem parkirišču do konca, zeleni otoki pod lipami na parkirišču, skala na koncu  parkirišča in zelena brežina nad Sočo</t>
  </si>
  <si>
    <t>Na osnovi Pravilnika o urejanju in čiščenju javnih površin na območju Mestne občine Nova Gorica za mesto Nova Gorica in naselja Solkan, Kromberk, Rožna Dolina in Pristava, je navedeno območje razdeljeno na več con. Oznaka cone natančno opredeljuje intenzivnost  aktivnosti na posamezni coni. Aktivnosti - cone so razvidne v katastru javni odprtih in zelenih površin za območje mesta Nova Gorica in primestnih naselij Solkan, Kromberk, Rožna Dolina in Pristava. Intenzivnost vzdrževanja odprtih javnih površin bo tudi v tem letu prilagojena od predvidene po Pravilniku o urejanju in čiščenju javnih površin.</t>
  </si>
  <si>
    <t>LG287011- od Mizarske do krožišča (hotel)</t>
  </si>
  <si>
    <t>145-II.2</t>
  </si>
  <si>
    <t>145-II.3</t>
  </si>
  <si>
    <t>pas pod zidom ob glavni cesti pod Merkurjem parc št. 549/28</t>
  </si>
  <si>
    <t xml:space="preserve">                   </t>
  </si>
  <si>
    <t>okrasni otok (del zelenice) pri hišni št 9 nad parkirnimi prostori</t>
  </si>
  <si>
    <t>POD GRIČEM okrasni otok pri hišni št 9 nad parkirnimi prostori</t>
  </si>
  <si>
    <t>okrasni otok  pri hišni št 9 nad parkirnimi prostori</t>
  </si>
  <si>
    <t xml:space="preserve">POMETANJE JAVNIH PROMETNIH POVRŠIN </t>
  </si>
  <si>
    <t xml:space="preserve">POBIRANJE NAVLAKE IN PRAZNJENJE KOŠEV </t>
  </si>
  <si>
    <t>SKUPAJ ZA LETO 2025</t>
  </si>
  <si>
    <t xml:space="preserve">UREJANJE IN VZDRŽEVANJE JAVNIH ZELENIH POVRŠIN </t>
  </si>
  <si>
    <t>Park Rožna Dolina</t>
  </si>
  <si>
    <t>LETNI PROGRAM IZVAJANJA GJS UREJANJE IN ČIŠČENJE JAVNIH POVRŠIN ZA OBMOČJE NASELIJ SOLKAN, KROMBERK, ROŽNA DOLINA IN PRISTAVA ZA LETO 2025</t>
  </si>
  <si>
    <t>Dne 21.12.2023 je bila sklenjena koncesijska pogodba št.: 354-244/2023-3, za opravljanje lokalne gospodarske javne službe Urejanje in čiščenje javnih površin na območju Mestne občine Nova Gorica za naselja Solkan, Kromberk, Rožna Dolina in Pristava. Koncesijska pogodba je bila sklenjena za obdobje pet let  s pričetkom izvajanja 1.1. 2024. V nadaljevanju je pripravljen in usklajen letni program 2025, z veljavnimi cenami iz koncesijske pogodbe, iz katerega je razviden letni program dela za leto 2025</t>
  </si>
  <si>
    <t>Sredstva, ki so namenjena za izvajanje GJS za leto 2025, so zajeta v proračunski postavki št. 07.235 »Urejanje in čiščenje javnih površin po koncesiji za naselja Solkan, Kromberk, Rožna Dolina in Pristava« in sicer v višini  280.000,00EUR brez DDV.</t>
  </si>
  <si>
    <r>
      <t>Avtobusna 1</t>
    </r>
    <r>
      <rPr>
        <sz val="9"/>
        <color indexed="8"/>
        <rFont val="Arial"/>
        <family val="2"/>
        <charset val="238"/>
      </rPr>
      <t xml:space="preserve"> (pri judovskem pokopališču)</t>
    </r>
  </si>
  <si>
    <r>
      <t xml:space="preserve">Avtobusna 2 </t>
    </r>
    <r>
      <rPr>
        <sz val="9"/>
        <color indexed="8"/>
        <rFont val="Arial"/>
        <family val="2"/>
        <charset val="238"/>
      </rPr>
      <t>(pri judovskem pokopališču)</t>
    </r>
  </si>
  <si>
    <r>
      <t>m</t>
    </r>
    <r>
      <rPr>
        <b/>
        <sz val="11"/>
        <color indexed="8"/>
        <rFont val="Arial"/>
        <family val="2"/>
        <charset val="238"/>
      </rPr>
      <t>²</t>
    </r>
  </si>
  <si>
    <r>
      <t>SOŠKA CESTA</t>
    </r>
    <r>
      <rPr>
        <sz val="9"/>
        <color indexed="8"/>
        <rFont val="Arial"/>
        <family val="2"/>
        <charset val="238"/>
      </rPr>
      <t xml:space="preserve"> </t>
    </r>
  </si>
  <si>
    <r>
      <t>SOŠKA CESTA</t>
    </r>
    <r>
      <rPr>
        <sz val="8"/>
        <color indexed="8"/>
        <rFont val="Arial"/>
        <family val="2"/>
        <charset val="238"/>
      </rPr>
      <t xml:space="preserve">  </t>
    </r>
  </si>
  <si>
    <t>O planiranih in izvedenih delih se predstavnika koncesionarja in koncendenta tedensko in dnevno pisno usklajujeta v skladu s tem letnim programom, ki se lahko med letom tudi spremeni. O predvidenih aktivnostih so redno obveščane tudi KS na območju katerih se izvajajo aktivnosti.</t>
  </si>
  <si>
    <r>
      <t>m</t>
    </r>
    <r>
      <rPr>
        <sz val="11"/>
        <color indexed="8"/>
        <rFont val="Arial"/>
        <family val="2"/>
        <charset val="238"/>
      </rPr>
      <t>²</t>
    </r>
  </si>
  <si>
    <r>
      <t>skupaj m</t>
    </r>
    <r>
      <rPr>
        <sz val="11"/>
        <color indexed="8"/>
        <rFont val="Arial"/>
        <family val="2"/>
        <charset val="238"/>
      </rPr>
      <t>²</t>
    </r>
  </si>
  <si>
    <t>Soška cesta- Solkan park št.874/1</t>
  </si>
  <si>
    <t>R.DOLINA-pri spomeniku braniteljem in v parku</t>
  </si>
  <si>
    <t>pas ob krožiščui v smeri NG in parcela pred MOL vključno z jarkom</t>
  </si>
  <si>
    <t>PROGRAM  IZVAJANJA GJS UREJANJA IN ČIŠČENJA JAVNIH POVRŠIN NA OBMOČJU MESTNE OBČINE NOVA GORICA ZA NASELIJA SOLKAN, KROMBERK, ROŽNA DOLINA IN PRISTAVA ZA PRORAČUNSKO LETO 2025</t>
  </si>
  <si>
    <r>
      <t xml:space="preserve">V preglednicah so razvidne intenzivnosti vzdrževanja v posameznih conah, količine in cene po enoti po veljavnem ceniku iz koncesijske pogodbe. Iz zbirnika oziroma rekapitulacije je razvidno, da skupna vrednost letnega programa vključno z DDV znaša </t>
    </r>
    <r>
      <rPr>
        <sz val="11"/>
        <color theme="1"/>
        <rFont val="Arial"/>
        <family val="2"/>
        <charset val="238"/>
      </rPr>
      <t>279.999,50 EUR</t>
    </r>
    <r>
      <rPr>
        <sz val="11"/>
        <rFont val="Arial"/>
        <family val="2"/>
        <charset val="238"/>
      </rPr>
      <t xml:space="preserve"> kar ustreza razpoložljivim proračunskim sredstvom.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</si>
</sst>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00\ _S_I_T_-;\-* #,##0.00\ _S_I_T_-;_-* &quot;-&quot;??\ _S_I_T_-;_-@_-"/>
    <numFmt numFmtId="166" formatCode="0.000"/>
  </numFmts>
  <fonts count="24" x14ac:knownFonts="1">
    <font>
      <sz val="11"/>
      <color theme="1"/>
      <name val="Aptos Narrow"/>
      <family val="2"/>
      <charset val="238"/>
      <scheme val="minor"/>
    </font>
    <font>
      <sz val="11"/>
      <color theme="1"/>
      <name val="Aptos Narrow"/>
      <family val="2"/>
      <charset val="238"/>
      <scheme val="minor"/>
    </font>
    <font>
      <sz val="11"/>
      <name val="Arial"/>
      <family val="2"/>
      <charset val="238"/>
    </font>
    <font>
      <b/>
      <sz val="11"/>
      <name val="Arial"/>
      <family val="2"/>
      <charset val="238"/>
    </font>
    <font>
      <b/>
      <sz val="11"/>
      <color rgb="FF000000"/>
      <name val="Arial"/>
      <family val="2"/>
      <charset val="238"/>
    </font>
    <font>
      <sz val="11"/>
      <color rgb="FF000000"/>
      <name val="Arial"/>
      <family val="2"/>
      <charset val="238"/>
    </font>
    <font>
      <sz val="11"/>
      <color theme="1"/>
      <name val="Arial"/>
      <family val="2"/>
      <charset val="238"/>
    </font>
    <font>
      <b/>
      <sz val="14"/>
      <color rgb="FF000000"/>
      <name val="Arial"/>
      <family val="2"/>
      <charset val="238"/>
    </font>
    <font>
      <sz val="12"/>
      <color theme="1"/>
      <name val="Arial"/>
      <family val="2"/>
      <charset val="238"/>
    </font>
    <font>
      <sz val="8"/>
      <name val="Aptos Narrow"/>
      <family val="2"/>
      <charset val="238"/>
      <scheme val="minor"/>
    </font>
    <font>
      <b/>
      <sz val="10"/>
      <name val="Arial"/>
      <family val="2"/>
      <charset val="238"/>
    </font>
    <font>
      <sz val="9"/>
      <name val="Arial"/>
      <family val="2"/>
      <charset val="238"/>
    </font>
    <font>
      <sz val="8"/>
      <name val="Arial"/>
      <family val="2"/>
      <charset val="238"/>
    </font>
    <font>
      <b/>
      <sz val="11"/>
      <color theme="1"/>
      <name val="Arial"/>
      <family val="2"/>
      <charset val="238"/>
    </font>
    <font>
      <sz val="9"/>
      <color indexed="8"/>
      <name val="Arial"/>
      <family val="2"/>
      <charset val="238"/>
    </font>
    <font>
      <b/>
      <sz val="11"/>
      <color indexed="8"/>
      <name val="Arial"/>
      <family val="2"/>
      <charset val="238"/>
    </font>
    <font>
      <b/>
      <sz val="12"/>
      <color theme="1"/>
      <name val="Arial"/>
      <family val="2"/>
      <charset val="238"/>
    </font>
    <font>
      <sz val="8"/>
      <color indexed="8"/>
      <name val="Arial"/>
      <family val="2"/>
      <charset val="238"/>
    </font>
    <font>
      <b/>
      <sz val="14"/>
      <color theme="1"/>
      <name val="Arial"/>
      <family val="2"/>
      <charset val="238"/>
    </font>
    <font>
      <b/>
      <i/>
      <sz val="11"/>
      <color theme="1"/>
      <name val="Arial"/>
      <family val="2"/>
      <charset val="238"/>
    </font>
    <font>
      <i/>
      <sz val="11"/>
      <color theme="1"/>
      <name val="Arial"/>
      <family val="2"/>
      <charset val="238"/>
    </font>
    <font>
      <sz val="11"/>
      <color rgb="FFFF0000"/>
      <name val="Arial"/>
      <family val="2"/>
      <charset val="238"/>
    </font>
    <font>
      <b/>
      <sz val="16"/>
      <color theme="1"/>
      <name val="Arial"/>
      <family val="2"/>
      <charset val="238"/>
    </font>
    <font>
      <sz val="11"/>
      <color indexed="8"/>
      <name val="Arial"/>
      <family val="2"/>
      <charset val="23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medium">
        <color indexed="64"/>
      </left>
      <right style="medium">
        <color rgb="FF000000"/>
      </right>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165" fontId="1" fillId="0" borderId="0" applyFont="0" applyFill="0" applyBorder="0" applyAlignment="0" applyProtection="0"/>
  </cellStyleXfs>
  <cellXfs count="436">
    <xf numFmtId="0" fontId="0" fillId="0" borderId="0" xfId="0"/>
    <xf numFmtId="0" fontId="4" fillId="0" borderId="1" xfId="0" applyFont="1" applyBorder="1"/>
    <xf numFmtId="0" fontId="2" fillId="2" borderId="11" xfId="0" applyFont="1" applyFill="1" applyBorder="1" applyAlignment="1">
      <alignment horizontal="right"/>
    </xf>
    <xf numFmtId="0" fontId="2" fillId="2" borderId="15" xfId="0" applyFont="1" applyFill="1" applyBorder="1" applyAlignment="1">
      <alignment horizontal="right"/>
    </xf>
    <xf numFmtId="0" fontId="4" fillId="2" borderId="5" xfId="0" applyFont="1" applyFill="1" applyBorder="1"/>
    <xf numFmtId="0" fontId="3" fillId="2" borderId="5" xfId="0" applyFont="1" applyFill="1" applyBorder="1"/>
    <xf numFmtId="0" fontId="4" fillId="0" borderId="9" xfId="0" applyFont="1" applyBorder="1"/>
    <xf numFmtId="0" fontId="2" fillId="2" borderId="17" xfId="0" applyFont="1" applyFill="1" applyBorder="1" applyAlignment="1">
      <alignment horizontal="right"/>
    </xf>
    <xf numFmtId="3" fontId="5" fillId="0" borderId="17" xfId="0" applyNumberFormat="1" applyFont="1" applyBorder="1" applyAlignment="1">
      <alignment horizontal="right"/>
    </xf>
    <xf numFmtId="0" fontId="5" fillId="0" borderId="0" xfId="0" applyFont="1"/>
    <xf numFmtId="0" fontId="6" fillId="0" borderId="0" xfId="0" applyFont="1"/>
    <xf numFmtId="0" fontId="5" fillId="0" borderId="11" xfId="0" applyFont="1" applyBorder="1"/>
    <xf numFmtId="0" fontId="4" fillId="0" borderId="4" xfId="0" applyFont="1" applyBorder="1"/>
    <xf numFmtId="0" fontId="4" fillId="0" borderId="2" xfId="0" applyFont="1" applyBorder="1"/>
    <xf numFmtId="0" fontId="4" fillId="2" borderId="2" xfId="0" applyFont="1" applyFill="1" applyBorder="1"/>
    <xf numFmtId="0" fontId="4" fillId="0" borderId="5" xfId="0" applyFont="1" applyBorder="1"/>
    <xf numFmtId="0" fontId="3" fillId="2" borderId="2" xfId="0" applyFont="1" applyFill="1" applyBorder="1"/>
    <xf numFmtId="0" fontId="5" fillId="0" borderId="11" xfId="0" applyFont="1" applyBorder="1" applyAlignment="1">
      <alignment horizontal="right"/>
    </xf>
    <xf numFmtId="3" fontId="5" fillId="0" borderId="11" xfId="0" applyNumberFormat="1" applyFont="1" applyBorder="1" applyAlignment="1">
      <alignment horizontal="right"/>
    </xf>
    <xf numFmtId="0" fontId="5" fillId="0" borderId="15" xfId="0" applyFont="1" applyBorder="1"/>
    <xf numFmtId="0" fontId="4" fillId="0" borderId="28" xfId="0" applyFont="1" applyBorder="1"/>
    <xf numFmtId="0" fontId="5" fillId="0" borderId="18" xfId="0" applyFont="1" applyBorder="1"/>
    <xf numFmtId="0" fontId="5" fillId="0" borderId="19" xfId="0" applyFont="1" applyBorder="1"/>
    <xf numFmtId="3" fontId="5" fillId="0" borderId="15" xfId="0" applyNumberFormat="1" applyFont="1" applyBorder="1" applyAlignment="1">
      <alignment horizontal="right"/>
    </xf>
    <xf numFmtId="3" fontId="5" fillId="0" borderId="42" xfId="0" applyNumberFormat="1" applyFont="1" applyBorder="1" applyAlignment="1">
      <alignment horizontal="right"/>
    </xf>
    <xf numFmtId="3" fontId="5" fillId="0" borderId="18" xfId="0" applyNumberFormat="1" applyFont="1" applyBorder="1" applyAlignment="1">
      <alignment horizontal="right"/>
    </xf>
    <xf numFmtId="0" fontId="5" fillId="0" borderId="13" xfId="0" applyFont="1" applyBorder="1" applyAlignment="1">
      <alignment horizontal="right"/>
    </xf>
    <xf numFmtId="0" fontId="5" fillId="0" borderId="15" xfId="0" applyFont="1" applyBorder="1" applyAlignment="1">
      <alignment horizontal="right"/>
    </xf>
    <xf numFmtId="0" fontId="5" fillId="0" borderId="17" xfId="0" applyFont="1" applyBorder="1" applyAlignment="1">
      <alignment horizontal="right"/>
    </xf>
    <xf numFmtId="0" fontId="5" fillId="0" borderId="18" xfId="0" applyFont="1" applyBorder="1" applyAlignment="1">
      <alignment horizontal="right"/>
    </xf>
    <xf numFmtId="4" fontId="5" fillId="0" borderId="19" xfId="0" applyNumberFormat="1" applyFont="1" applyBorder="1" applyAlignment="1">
      <alignment horizontal="right"/>
    </xf>
    <xf numFmtId="4" fontId="5" fillId="0" borderId="12" xfId="0" applyNumberFormat="1" applyFont="1" applyBorder="1" applyAlignment="1">
      <alignment horizontal="right"/>
    </xf>
    <xf numFmtId="4" fontId="5" fillId="0" borderId="55" xfId="0" applyNumberFormat="1" applyFont="1" applyBorder="1" applyAlignment="1">
      <alignment horizontal="right"/>
    </xf>
    <xf numFmtId="4" fontId="5" fillId="0" borderId="16" xfId="0" applyNumberFormat="1" applyFont="1" applyBorder="1" applyAlignment="1">
      <alignment horizontal="right"/>
    </xf>
    <xf numFmtId="4" fontId="5" fillId="0" borderId="20" xfId="0" applyNumberFormat="1" applyFont="1" applyBorder="1" applyAlignment="1">
      <alignment horizontal="right"/>
    </xf>
    <xf numFmtId="0" fontId="5" fillId="2" borderId="15" xfId="0" applyFont="1" applyFill="1" applyBorder="1" applyAlignment="1">
      <alignment horizontal="right"/>
    </xf>
    <xf numFmtId="0" fontId="4" fillId="2" borderId="39" xfId="0" applyFont="1" applyFill="1" applyBorder="1"/>
    <xf numFmtId="0" fontId="4" fillId="0" borderId="39" xfId="0" applyFont="1" applyBorder="1"/>
    <xf numFmtId="0" fontId="3" fillId="2" borderId="39" xfId="0" applyFont="1" applyFill="1" applyBorder="1"/>
    <xf numFmtId="0" fontId="4" fillId="0" borderId="18" xfId="0" applyFont="1" applyBorder="1"/>
    <xf numFmtId="0" fontId="4" fillId="0" borderId="19" xfId="0" applyFont="1" applyBorder="1"/>
    <xf numFmtId="0" fontId="5" fillId="2" borderId="18" xfId="0" applyFont="1" applyFill="1" applyBorder="1"/>
    <xf numFmtId="0" fontId="4" fillId="2" borderId="18" xfId="0" applyFont="1" applyFill="1" applyBorder="1"/>
    <xf numFmtId="0" fontId="3" fillId="2" borderId="18" xfId="0" applyFont="1" applyFill="1" applyBorder="1"/>
    <xf numFmtId="0" fontId="2" fillId="2" borderId="18" xfId="0" applyFont="1" applyFill="1" applyBorder="1" applyAlignment="1">
      <alignment horizontal="right"/>
    </xf>
    <xf numFmtId="0" fontId="2" fillId="2" borderId="43" xfId="0" applyFont="1" applyFill="1" applyBorder="1" applyAlignment="1">
      <alignment horizontal="right"/>
    </xf>
    <xf numFmtId="2" fontId="5" fillId="0" borderId="16" xfId="0" applyNumberFormat="1" applyFont="1" applyBorder="1"/>
    <xf numFmtId="2" fontId="5" fillId="0" borderId="12" xfId="0" applyNumberFormat="1" applyFont="1" applyBorder="1"/>
    <xf numFmtId="2" fontId="4" fillId="0" borderId="19" xfId="0" applyNumberFormat="1" applyFont="1" applyBorder="1"/>
    <xf numFmtId="0" fontId="2" fillId="0" borderId="11" xfId="0" applyFont="1" applyBorder="1"/>
    <xf numFmtId="0" fontId="3" fillId="0" borderId="4" xfId="0" applyFont="1" applyBorder="1"/>
    <xf numFmtId="0" fontId="2" fillId="0" borderId="5" xfId="0" applyFont="1" applyBorder="1"/>
    <xf numFmtId="0" fontId="3" fillId="0" borderId="28" xfId="0" applyFont="1" applyBorder="1"/>
    <xf numFmtId="0" fontId="2" fillId="2" borderId="18" xfId="0" applyFont="1" applyFill="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4" xfId="0" applyFont="1" applyBorder="1"/>
    <xf numFmtId="0" fontId="2" fillId="0" borderId="10" xfId="0" applyFont="1" applyBorder="1"/>
    <xf numFmtId="0" fontId="2" fillId="0" borderId="18" xfId="0" applyFont="1" applyBorder="1"/>
    <xf numFmtId="0" fontId="2" fillId="0" borderId="19" xfId="0" applyFont="1" applyBorder="1"/>
    <xf numFmtId="0" fontId="2" fillId="0" borderId="41" xfId="0" applyFont="1" applyBorder="1" applyAlignment="1">
      <alignment wrapText="1"/>
    </xf>
    <xf numFmtId="3" fontId="2" fillId="0" borderId="43" xfId="0" applyNumberFormat="1" applyFont="1" applyBorder="1"/>
    <xf numFmtId="3" fontId="2" fillId="0" borderId="43" xfId="0" applyNumberFormat="1" applyFont="1" applyBorder="1" applyAlignment="1">
      <alignment horizontal="right"/>
    </xf>
    <xf numFmtId="166" fontId="2" fillId="0" borderId="43" xfId="0" applyNumberFormat="1" applyFont="1" applyBorder="1"/>
    <xf numFmtId="4" fontId="2" fillId="0" borderId="54" xfId="0" applyNumberFormat="1" applyFont="1" applyBorder="1" applyAlignment="1">
      <alignment horizontal="right"/>
    </xf>
    <xf numFmtId="0" fontId="2" fillId="0" borderId="27" xfId="0" applyFont="1" applyBorder="1" applyAlignment="1">
      <alignment wrapText="1"/>
    </xf>
    <xf numFmtId="3" fontId="2" fillId="0" borderId="11" xfId="0" applyNumberFormat="1" applyFont="1" applyBorder="1"/>
    <xf numFmtId="3" fontId="2" fillId="0" borderId="11" xfId="0" applyNumberFormat="1" applyFont="1" applyBorder="1" applyAlignment="1">
      <alignment horizontal="right"/>
    </xf>
    <xf numFmtId="166" fontId="2" fillId="0" borderId="11" xfId="0" applyNumberFormat="1" applyFont="1" applyBorder="1"/>
    <xf numFmtId="4" fontId="2" fillId="0" borderId="12" xfId="0" applyNumberFormat="1" applyFont="1" applyBorder="1" applyAlignment="1">
      <alignment horizontal="right"/>
    </xf>
    <xf numFmtId="0" fontId="2" fillId="0" borderId="44" xfId="0" applyFont="1" applyBorder="1" applyAlignment="1">
      <alignment wrapText="1"/>
    </xf>
    <xf numFmtId="3" fontId="2" fillId="0" borderId="13" xfId="0" applyNumberFormat="1" applyFont="1" applyBorder="1"/>
    <xf numFmtId="3" fontId="2" fillId="0" borderId="13" xfId="0" applyNumberFormat="1" applyFont="1" applyBorder="1" applyAlignment="1">
      <alignment horizontal="right"/>
    </xf>
    <xf numFmtId="166" fontId="2" fillId="0" borderId="13" xfId="0" applyNumberFormat="1" applyFont="1" applyBorder="1"/>
    <xf numFmtId="4" fontId="2" fillId="0" borderId="55" xfId="0" applyNumberFormat="1" applyFont="1" applyBorder="1" applyAlignment="1">
      <alignment horizontal="right"/>
    </xf>
    <xf numFmtId="0" fontId="3" fillId="0" borderId="4" xfId="0" applyFont="1" applyBorder="1" applyAlignment="1">
      <alignment wrapText="1"/>
    </xf>
    <xf numFmtId="4" fontId="10" fillId="0" borderId="5" xfId="0" applyNumberFormat="1" applyFont="1" applyBorder="1" applyAlignment="1">
      <alignment horizontal="right"/>
    </xf>
    <xf numFmtId="0" fontId="2" fillId="0" borderId="0" xfId="0" applyFont="1"/>
    <xf numFmtId="0" fontId="3" fillId="0" borderId="18" xfId="0" applyFont="1" applyBorder="1"/>
    <xf numFmtId="0" fontId="3" fillId="0" borderId="19" xfId="0" applyFont="1" applyBorder="1"/>
    <xf numFmtId="0" fontId="2" fillId="0" borderId="15" xfId="0" applyFont="1" applyBorder="1"/>
    <xf numFmtId="2" fontId="2" fillId="0" borderId="15" xfId="0" applyNumberFormat="1" applyFont="1" applyBorder="1"/>
    <xf numFmtId="2" fontId="2" fillId="0" borderId="16" xfId="0" applyNumberFormat="1" applyFont="1" applyBorder="1"/>
    <xf numFmtId="2" fontId="2" fillId="0" borderId="11" xfId="0" applyNumberFormat="1" applyFont="1" applyBorder="1"/>
    <xf numFmtId="2" fontId="2" fillId="0" borderId="12" xfId="0" applyNumberFormat="1" applyFont="1" applyBorder="1"/>
    <xf numFmtId="2" fontId="3" fillId="0" borderId="19" xfId="0" applyNumberFormat="1" applyFont="1" applyBorder="1"/>
    <xf numFmtId="0" fontId="2" fillId="0" borderId="43" xfId="0" applyFont="1" applyBorder="1"/>
    <xf numFmtId="2" fontId="2" fillId="0" borderId="43" xfId="0" applyNumberFormat="1" applyFont="1" applyBorder="1"/>
    <xf numFmtId="43" fontId="2" fillId="0" borderId="54" xfId="1" applyFont="1" applyFill="1" applyBorder="1"/>
    <xf numFmtId="43" fontId="2" fillId="0" borderId="12" xfId="1" applyFont="1" applyFill="1" applyBorder="1"/>
    <xf numFmtId="43" fontId="2" fillId="0" borderId="12" xfId="1" applyFont="1" applyBorder="1"/>
    <xf numFmtId="0" fontId="2" fillId="0" borderId="17" xfId="0" applyFont="1" applyBorder="1"/>
    <xf numFmtId="43" fontId="2" fillId="0" borderId="20" xfId="1" applyFont="1" applyBorder="1"/>
    <xf numFmtId="43" fontId="3" fillId="0" borderId="19" xfId="1" applyFont="1" applyBorder="1"/>
    <xf numFmtId="0" fontId="2" fillId="0" borderId="11" xfId="0" applyFont="1" applyBorder="1" applyAlignment="1">
      <alignment horizontal="right"/>
    </xf>
    <xf numFmtId="0" fontId="6" fillId="0" borderId="18" xfId="0" applyFont="1" applyBorder="1"/>
    <xf numFmtId="0" fontId="6" fillId="0" borderId="19" xfId="0" applyFont="1" applyBorder="1"/>
    <xf numFmtId="0" fontId="2" fillId="0" borderId="17" xfId="0" applyFont="1" applyBorder="1" applyAlignment="1">
      <alignment horizontal="left"/>
    </xf>
    <xf numFmtId="0" fontId="2" fillId="0" borderId="11" xfId="0" applyFont="1" applyBorder="1" applyAlignment="1">
      <alignment wrapText="1"/>
    </xf>
    <xf numFmtId="0" fontId="2" fillId="0" borderId="43" xfId="0" applyFont="1" applyBorder="1" applyAlignment="1">
      <alignment wrapText="1"/>
    </xf>
    <xf numFmtId="4" fontId="4" fillId="0" borderId="59" xfId="0" applyNumberFormat="1" applyFont="1" applyBorder="1"/>
    <xf numFmtId="3" fontId="4" fillId="0" borderId="18" xfId="0" applyNumberFormat="1" applyFont="1" applyBorder="1"/>
    <xf numFmtId="3" fontId="2" fillId="2" borderId="43" xfId="0" applyNumberFormat="1" applyFont="1" applyFill="1" applyBorder="1" applyAlignment="1">
      <alignment horizontal="right"/>
    </xf>
    <xf numFmtId="3" fontId="2" fillId="2" borderId="11" xfId="0" applyNumberFormat="1" applyFont="1" applyFill="1" applyBorder="1" applyAlignment="1">
      <alignment horizontal="right"/>
    </xf>
    <xf numFmtId="3" fontId="2" fillId="2" borderId="17" xfId="0" applyNumberFormat="1" applyFont="1" applyFill="1" applyBorder="1" applyAlignment="1">
      <alignment horizontal="right"/>
    </xf>
    <xf numFmtId="3" fontId="2" fillId="2" borderId="15" xfId="0" applyNumberFormat="1" applyFont="1" applyFill="1" applyBorder="1" applyAlignment="1">
      <alignment horizontal="right"/>
    </xf>
    <xf numFmtId="3" fontId="2" fillId="2" borderId="18" xfId="0" applyNumberFormat="1" applyFont="1" applyFill="1" applyBorder="1" applyAlignment="1">
      <alignment horizontal="right"/>
    </xf>
    <xf numFmtId="3" fontId="2" fillId="0" borderId="5" xfId="0" applyNumberFormat="1" applyFont="1" applyBorder="1"/>
    <xf numFmtId="3" fontId="2" fillId="0" borderId="18" xfId="0" applyNumberFormat="1" applyFont="1" applyBorder="1" applyAlignment="1">
      <alignment horizontal="center"/>
    </xf>
    <xf numFmtId="3" fontId="6" fillId="0" borderId="0" xfId="0" applyNumberFormat="1" applyFont="1"/>
    <xf numFmtId="0" fontId="11" fillId="3" borderId="43" xfId="0" applyFont="1" applyFill="1" applyBorder="1" applyAlignment="1">
      <alignment horizontal="left" wrapText="1"/>
    </xf>
    <xf numFmtId="0" fontId="2" fillId="0" borderId="43" xfId="0" applyFont="1" applyBorder="1" applyAlignment="1">
      <alignment horizontal="left"/>
    </xf>
    <xf numFmtId="2" fontId="2" fillId="0" borderId="54" xfId="0" applyNumberFormat="1" applyFont="1" applyBorder="1"/>
    <xf numFmtId="0" fontId="11" fillId="3" borderId="11" xfId="0" applyFont="1" applyFill="1" applyBorder="1" applyAlignment="1">
      <alignment horizontal="left" wrapText="1"/>
    </xf>
    <xf numFmtId="0" fontId="2" fillId="0" borderId="11" xfId="0" applyFont="1" applyBorder="1" applyAlignment="1">
      <alignment horizontal="left"/>
    </xf>
    <xf numFmtId="0" fontId="11" fillId="0" borderId="11" xfId="0" applyFont="1" applyBorder="1" applyAlignment="1">
      <alignment horizontal="left" wrapText="1"/>
    </xf>
    <xf numFmtId="0" fontId="2" fillId="0" borderId="31" xfId="0" applyFont="1" applyBorder="1" applyAlignment="1">
      <alignment wrapText="1"/>
    </xf>
    <xf numFmtId="0" fontId="11" fillId="3" borderId="17" xfId="0" applyFont="1" applyFill="1" applyBorder="1" applyAlignment="1">
      <alignment horizontal="left" wrapText="1"/>
    </xf>
    <xf numFmtId="0" fontId="2" fillId="0" borderId="17" xfId="0" applyFont="1" applyBorder="1" applyAlignment="1">
      <alignment wrapText="1"/>
    </xf>
    <xf numFmtId="2" fontId="2" fillId="0" borderId="20" xfId="0" applyNumberFormat="1" applyFont="1" applyBorder="1"/>
    <xf numFmtId="0" fontId="3" fillId="0" borderId="28" xfId="0" applyFont="1" applyBorder="1" applyAlignment="1">
      <alignment wrapText="1"/>
    </xf>
    <xf numFmtId="0" fontId="11" fillId="3" borderId="18" xfId="0" applyFont="1" applyFill="1" applyBorder="1" applyAlignment="1">
      <alignment horizontal="left" wrapText="1"/>
    </xf>
    <xf numFmtId="0" fontId="2" fillId="0" borderId="18" xfId="0" applyFont="1" applyBorder="1" applyAlignment="1">
      <alignment wrapText="1"/>
    </xf>
    <xf numFmtId="0" fontId="2" fillId="0" borderId="18" xfId="0" applyFont="1" applyBorder="1" applyAlignment="1">
      <alignment horizontal="left"/>
    </xf>
    <xf numFmtId="3" fontId="2" fillId="0" borderId="18" xfId="0" applyNumberFormat="1" applyFont="1" applyBorder="1" applyAlignment="1">
      <alignment horizontal="right"/>
    </xf>
    <xf numFmtId="2" fontId="2" fillId="0" borderId="19" xfId="0" applyNumberFormat="1" applyFont="1" applyBorder="1"/>
    <xf numFmtId="0" fontId="2" fillId="0" borderId="29" xfId="0" applyFont="1" applyBorder="1" applyAlignment="1">
      <alignment wrapText="1"/>
    </xf>
    <xf numFmtId="0" fontId="11" fillId="3" borderId="15" xfId="0" applyFont="1" applyFill="1" applyBorder="1" applyAlignment="1">
      <alignment horizontal="left" wrapText="1"/>
    </xf>
    <xf numFmtId="0" fontId="2" fillId="0" borderId="15" xfId="0" applyFont="1" applyBorder="1" applyAlignment="1">
      <alignment wrapText="1"/>
    </xf>
    <xf numFmtId="0" fontId="2" fillId="0" borderId="15" xfId="0" applyFont="1" applyBorder="1" applyAlignment="1">
      <alignment horizontal="left"/>
    </xf>
    <xf numFmtId="3" fontId="2" fillId="0" borderId="17" xfId="0" applyNumberFormat="1" applyFont="1" applyBorder="1" applyAlignment="1">
      <alignment horizontal="right"/>
    </xf>
    <xf numFmtId="0" fontId="2" fillId="3" borderId="18" xfId="0" applyFont="1" applyFill="1" applyBorder="1" applyAlignment="1">
      <alignment horizontal="left" wrapText="1"/>
    </xf>
    <xf numFmtId="3" fontId="2" fillId="0" borderId="15" xfId="0" applyNumberFormat="1" applyFont="1" applyBorder="1" applyAlignment="1">
      <alignment horizontal="right"/>
    </xf>
    <xf numFmtId="0" fontId="12" fillId="3" borderId="11" xfId="0" applyFont="1" applyFill="1" applyBorder="1" applyAlignment="1">
      <alignment horizontal="left" wrapText="1"/>
    </xf>
    <xf numFmtId="0" fontId="12" fillId="0" borderId="11" xfId="0" applyFont="1" applyBorder="1" applyAlignment="1">
      <alignment horizontal="left" wrapText="1"/>
    </xf>
    <xf numFmtId="0" fontId="12" fillId="3" borderId="17" xfId="0" applyFont="1" applyFill="1" applyBorder="1" applyAlignment="1">
      <alignment horizontal="left" wrapText="1"/>
    </xf>
    <xf numFmtId="0" fontId="12" fillId="3" borderId="15" xfId="0" applyFont="1" applyFill="1" applyBorder="1" applyAlignment="1">
      <alignment horizontal="left" wrapText="1"/>
    </xf>
    <xf numFmtId="0" fontId="12" fillId="0" borderId="15" xfId="0" applyFont="1" applyBorder="1" applyAlignment="1">
      <alignment horizontal="left" wrapText="1"/>
    </xf>
    <xf numFmtId="3" fontId="2" fillId="0" borderId="17" xfId="0" applyNumberFormat="1" applyFont="1" applyBorder="1"/>
    <xf numFmtId="3" fontId="3" fillId="0" borderId="18" xfId="0" applyNumberFormat="1" applyFont="1" applyBorder="1"/>
    <xf numFmtId="3" fontId="2" fillId="0" borderId="0" xfId="0" applyNumberFormat="1" applyFont="1"/>
    <xf numFmtId="2" fontId="2" fillId="0" borderId="0" xfId="0" applyNumberFormat="1" applyFont="1"/>
    <xf numFmtId="0" fontId="6" fillId="0" borderId="27" xfId="0" applyFont="1" applyBorder="1" applyAlignment="1">
      <alignment wrapText="1"/>
    </xf>
    <xf numFmtId="0" fontId="6" fillId="0" borderId="11" xfId="0" applyFont="1" applyBorder="1" applyAlignment="1">
      <alignment wrapText="1"/>
    </xf>
    <xf numFmtId="0" fontId="6" fillId="0" borderId="11" xfId="0" applyFont="1" applyBorder="1"/>
    <xf numFmtId="3" fontId="6" fillId="0" borderId="11" xfId="0" applyNumberFormat="1" applyFont="1" applyBorder="1"/>
    <xf numFmtId="2" fontId="6" fillId="0" borderId="12" xfId="0" applyNumberFormat="1" applyFont="1" applyBorder="1"/>
    <xf numFmtId="0" fontId="6" fillId="0" borderId="31" xfId="0" applyFont="1" applyBorder="1"/>
    <xf numFmtId="0" fontId="6" fillId="0" borderId="38" xfId="0" applyFont="1" applyBorder="1"/>
    <xf numFmtId="0" fontId="6" fillId="0" borderId="51" xfId="0" applyFont="1" applyBorder="1"/>
    <xf numFmtId="0" fontId="6" fillId="0" borderId="17" xfId="0" applyFont="1" applyBorder="1"/>
    <xf numFmtId="3" fontId="6" fillId="0" borderId="17" xfId="0" applyNumberFormat="1" applyFont="1" applyBorder="1"/>
    <xf numFmtId="2" fontId="6" fillId="0" borderId="20" xfId="0" applyNumberFormat="1" applyFont="1" applyBorder="1"/>
    <xf numFmtId="0" fontId="13" fillId="0" borderId="28" xfId="0" applyFont="1" applyBorder="1" applyAlignment="1">
      <alignment wrapText="1"/>
    </xf>
    <xf numFmtId="3" fontId="6" fillId="0" borderId="18" xfId="0" applyNumberFormat="1" applyFont="1" applyBorder="1"/>
    <xf numFmtId="2" fontId="6" fillId="0" borderId="19" xfId="0" applyNumberFormat="1" applyFont="1" applyBorder="1"/>
    <xf numFmtId="0" fontId="6" fillId="0" borderId="29" xfId="0" applyFont="1" applyBorder="1" applyAlignment="1">
      <alignment wrapText="1"/>
    </xf>
    <xf numFmtId="0" fontId="6" fillId="0" borderId="15" xfId="0" applyFont="1" applyBorder="1" applyAlignment="1">
      <alignment wrapText="1"/>
    </xf>
    <xf numFmtId="0" fontId="6" fillId="0" borderId="15" xfId="0" applyFont="1" applyBorder="1"/>
    <xf numFmtId="3" fontId="6" fillId="0" borderId="15" xfId="0" applyNumberFormat="1" applyFont="1" applyBorder="1"/>
    <xf numFmtId="2" fontId="6" fillId="0" borderId="16" xfId="0" applyNumberFormat="1" applyFont="1" applyBorder="1"/>
    <xf numFmtId="0" fontId="6" fillId="0" borderId="27" xfId="0" applyFont="1" applyBorder="1"/>
    <xf numFmtId="0" fontId="6" fillId="0" borderId="22" xfId="0" applyFont="1" applyBorder="1"/>
    <xf numFmtId="0" fontId="6" fillId="0" borderId="23" xfId="0" applyFont="1" applyBorder="1"/>
    <xf numFmtId="3" fontId="6" fillId="0" borderId="4" xfId="0" applyNumberFormat="1" applyFont="1" applyBorder="1"/>
    <xf numFmtId="3" fontId="6" fillId="0" borderId="42" xfId="0" applyNumberFormat="1" applyFont="1" applyBorder="1"/>
    <xf numFmtId="0" fontId="6" fillId="0" borderId="31" xfId="0" applyFont="1" applyBorder="1" applyAlignment="1">
      <alignment wrapText="1"/>
    </xf>
    <xf numFmtId="0" fontId="13" fillId="0" borderId="18" xfId="0" applyFont="1" applyBorder="1"/>
    <xf numFmtId="3" fontId="13" fillId="0" borderId="18" xfId="0" applyNumberFormat="1" applyFont="1" applyBorder="1"/>
    <xf numFmtId="3" fontId="6" fillId="0" borderId="39" xfId="0" applyNumberFormat="1" applyFont="1" applyBorder="1"/>
    <xf numFmtId="0" fontId="6" fillId="0" borderId="29" xfId="0" applyFont="1" applyBorder="1" applyAlignment="1">
      <alignment vertical="center" wrapText="1"/>
    </xf>
    <xf numFmtId="0" fontId="6" fillId="0" borderId="27" xfId="0" applyFont="1" applyBorder="1" applyAlignment="1">
      <alignment vertical="center" wrapText="1"/>
    </xf>
    <xf numFmtId="0" fontId="6" fillId="0" borderId="27" xfId="0" applyFont="1" applyBorder="1" applyAlignment="1">
      <alignment horizontal="left" vertical="center" wrapText="1"/>
    </xf>
    <xf numFmtId="0" fontId="6" fillId="0" borderId="40" xfId="0" applyFont="1" applyBorder="1"/>
    <xf numFmtId="0" fontId="6" fillId="0" borderId="42" xfId="0" applyFont="1" applyBorder="1"/>
    <xf numFmtId="0" fontId="6" fillId="0" borderId="14" xfId="0" applyFont="1" applyBorder="1"/>
    <xf numFmtId="0" fontId="2" fillId="0" borderId="27" xfId="0" applyFont="1" applyBorder="1" applyAlignment="1">
      <alignment vertical="center" wrapText="1"/>
    </xf>
    <xf numFmtId="0" fontId="16" fillId="0" borderId="28" xfId="0" applyFont="1" applyBorder="1"/>
    <xf numFmtId="0" fontId="8" fillId="0" borderId="29" xfId="0" applyFont="1" applyBorder="1" applyAlignment="1">
      <alignment wrapText="1"/>
    </xf>
    <xf numFmtId="0" fontId="16" fillId="0" borderId="28" xfId="0" applyFont="1" applyBorder="1" applyAlignment="1">
      <alignment wrapText="1"/>
    </xf>
    <xf numFmtId="4" fontId="6" fillId="0" borderId="20" xfId="0" applyNumberFormat="1" applyFont="1" applyBorder="1"/>
    <xf numFmtId="0" fontId="13" fillId="0" borderId="9" xfId="0" applyFont="1" applyBorder="1" applyAlignment="1">
      <alignment wrapText="1"/>
    </xf>
    <xf numFmtId="0" fontId="13" fillId="0" borderId="10" xfId="0" applyFont="1" applyBorder="1"/>
    <xf numFmtId="3" fontId="13" fillId="0" borderId="10" xfId="0" applyNumberFormat="1" applyFont="1" applyBorder="1"/>
    <xf numFmtId="3" fontId="13" fillId="0" borderId="4" xfId="0" applyNumberFormat="1" applyFont="1" applyBorder="1"/>
    <xf numFmtId="4" fontId="13" fillId="0" borderId="5" xfId="0" applyNumberFormat="1" applyFont="1" applyBorder="1"/>
    <xf numFmtId="0" fontId="6" fillId="0" borderId="17" xfId="0" applyFont="1" applyBorder="1" applyAlignment="1">
      <alignment wrapText="1"/>
    </xf>
    <xf numFmtId="0" fontId="6" fillId="0" borderId="18" xfId="0" applyFont="1" applyBorder="1" applyAlignment="1">
      <alignment wrapText="1"/>
    </xf>
    <xf numFmtId="0" fontId="6" fillId="0" borderId="11" xfId="0" applyFont="1" applyBorder="1" applyAlignment="1">
      <alignment horizontal="center" wrapText="1"/>
    </xf>
    <xf numFmtId="0" fontId="6" fillId="0" borderId="17" xfId="0" applyFont="1" applyBorder="1" applyAlignment="1">
      <alignment horizontal="center" wrapText="1"/>
    </xf>
    <xf numFmtId="0" fontId="6" fillId="0" borderId="12" xfId="0" applyFont="1" applyBorder="1"/>
    <xf numFmtId="0" fontId="13" fillId="0" borderId="44" xfId="0" applyFont="1" applyBorder="1"/>
    <xf numFmtId="0" fontId="13" fillId="0" borderId="13" xfId="0" applyFont="1" applyBorder="1"/>
    <xf numFmtId="3" fontId="13" fillId="0" borderId="13" xfId="0" applyNumberFormat="1" applyFont="1" applyBorder="1"/>
    <xf numFmtId="4" fontId="13" fillId="0" borderId="55" xfId="0" applyNumberFormat="1" applyFont="1" applyBorder="1"/>
    <xf numFmtId="0" fontId="6" fillId="0" borderId="20" xfId="0" applyFont="1" applyBorder="1"/>
    <xf numFmtId="0" fontId="13" fillId="0" borderId="58" xfId="0" applyFont="1" applyBorder="1" applyAlignment="1">
      <alignment wrapText="1"/>
    </xf>
    <xf numFmtId="0" fontId="13" fillId="0" borderId="60" xfId="0" applyFont="1" applyBorder="1"/>
    <xf numFmtId="3" fontId="13" fillId="0" borderId="60" xfId="0" applyNumberFormat="1" applyFont="1" applyBorder="1"/>
    <xf numFmtId="0" fontId="6" fillId="0" borderId="58" xfId="0" applyFont="1" applyBorder="1"/>
    <xf numFmtId="0" fontId="6" fillId="0" borderId="60" xfId="0" applyFont="1" applyBorder="1"/>
    <xf numFmtId="0" fontId="6" fillId="0" borderId="59" xfId="0" applyFont="1" applyBorder="1"/>
    <xf numFmtId="0" fontId="13" fillId="0" borderId="28" xfId="0" applyFont="1" applyBorder="1"/>
    <xf numFmtId="4" fontId="13" fillId="0" borderId="19" xfId="0" applyNumberFormat="1" applyFont="1" applyBorder="1"/>
    <xf numFmtId="0" fontId="13" fillId="0" borderId="18" xfId="0" applyFont="1" applyBorder="1" applyAlignment="1">
      <alignment wrapText="1"/>
    </xf>
    <xf numFmtId="0" fontId="6" fillId="0" borderId="41" xfId="0" applyFont="1" applyBorder="1" applyAlignment="1">
      <alignment wrapText="1"/>
    </xf>
    <xf numFmtId="0" fontId="6" fillId="0" borderId="43" xfId="0" applyFont="1" applyBorder="1" applyAlignment="1">
      <alignment wrapText="1"/>
    </xf>
    <xf numFmtId="0" fontId="6" fillId="0" borderId="43" xfId="0" applyFont="1" applyBorder="1" applyAlignment="1">
      <alignment horizontal="center"/>
    </xf>
    <xf numFmtId="0" fontId="2" fillId="0" borderId="43" xfId="0" applyFont="1" applyBorder="1" applyAlignment="1">
      <alignment horizontal="center"/>
    </xf>
    <xf numFmtId="0" fontId="6" fillId="0" borderId="43" xfId="0" applyFont="1" applyBorder="1"/>
    <xf numFmtId="2" fontId="6" fillId="0" borderId="54" xfId="0" applyNumberFormat="1" applyFont="1" applyBorder="1"/>
    <xf numFmtId="0" fontId="6" fillId="0" borderId="11" xfId="0" applyFont="1" applyBorder="1" applyAlignment="1">
      <alignment horizontal="center"/>
    </xf>
    <xf numFmtId="0" fontId="2" fillId="0" borderId="11" xfId="0" applyFont="1" applyBorder="1" applyAlignment="1">
      <alignment horizontal="center"/>
    </xf>
    <xf numFmtId="0" fontId="6" fillId="0" borderId="17" xfId="0" applyFont="1" applyBorder="1" applyAlignment="1">
      <alignment horizontal="center"/>
    </xf>
    <xf numFmtId="0" fontId="2" fillId="0" borderId="17" xfId="0" applyFont="1" applyBorder="1" applyAlignment="1">
      <alignment horizontal="center"/>
    </xf>
    <xf numFmtId="0" fontId="6" fillId="0" borderId="15" xfId="0" applyFont="1" applyBorder="1" applyAlignment="1">
      <alignment horizontal="center"/>
    </xf>
    <xf numFmtId="0" fontId="2" fillId="0" borderId="15" xfId="0" applyFont="1" applyBorder="1" applyAlignment="1">
      <alignment horizontal="center"/>
    </xf>
    <xf numFmtId="0" fontId="13" fillId="0" borderId="27" xfId="0" applyFont="1" applyBorder="1" applyAlignment="1">
      <alignment wrapText="1"/>
    </xf>
    <xf numFmtId="4" fontId="13" fillId="0" borderId="59" xfId="0" applyNumberFormat="1" applyFont="1" applyBorder="1"/>
    <xf numFmtId="0" fontId="13" fillId="0" borderId="41" xfId="0" applyFont="1" applyBorder="1"/>
    <xf numFmtId="0" fontId="13" fillId="0" borderId="43" xfId="0" applyFont="1" applyBorder="1"/>
    <xf numFmtId="4" fontId="13" fillId="0" borderId="54" xfId="0" applyNumberFormat="1" applyFont="1" applyBorder="1"/>
    <xf numFmtId="0" fontId="13" fillId="0" borderId="27" xfId="0" applyFont="1" applyBorder="1"/>
    <xf numFmtId="0" fontId="13" fillId="0" borderId="11" xfId="0" applyFont="1" applyBorder="1"/>
    <xf numFmtId="4" fontId="13" fillId="0" borderId="12" xfId="0" applyNumberFormat="1" applyFont="1" applyBorder="1"/>
    <xf numFmtId="2" fontId="6" fillId="0" borderId="0" xfId="0" applyNumberFormat="1" applyFont="1"/>
    <xf numFmtId="4" fontId="6" fillId="0" borderId="15" xfId="0" applyNumberFormat="1" applyFont="1" applyBorder="1"/>
    <xf numFmtId="4" fontId="6" fillId="0" borderId="11" xfId="0" applyNumberFormat="1" applyFont="1" applyBorder="1"/>
    <xf numFmtId="4" fontId="6" fillId="0" borderId="17" xfId="0" applyNumberFormat="1" applyFont="1" applyBorder="1"/>
    <xf numFmtId="4" fontId="6" fillId="0" borderId="18" xfId="0" applyNumberFormat="1" applyFont="1" applyBorder="1"/>
    <xf numFmtId="4" fontId="13" fillId="0" borderId="18" xfId="0" applyNumberFormat="1" applyFont="1" applyBorder="1"/>
    <xf numFmtId="0" fontId="18" fillId="0" borderId="0" xfId="0" applyFont="1" applyAlignment="1">
      <alignment horizontal="center" wrapText="1"/>
    </xf>
    <xf numFmtId="14" fontId="18" fillId="0" borderId="0" xfId="0" applyNumberFormat="1" applyFont="1" applyAlignment="1">
      <alignment horizontal="center" wrapText="1"/>
    </xf>
    <xf numFmtId="0" fontId="13" fillId="0" borderId="0" xfId="0" applyFont="1" applyAlignment="1">
      <alignment horizontal="left" wrapText="1"/>
    </xf>
    <xf numFmtId="0" fontId="13" fillId="0" borderId="0" xfId="0" applyFont="1"/>
    <xf numFmtId="0" fontId="4" fillId="0" borderId="7" xfId="0" applyFont="1" applyBorder="1" applyAlignment="1">
      <alignment horizontal="center" wrapText="1"/>
    </xf>
    <xf numFmtId="0" fontId="4" fillId="0" borderId="3" xfId="0" applyFont="1" applyBorder="1" applyAlignment="1">
      <alignment horizontal="center" wrapText="1"/>
    </xf>
    <xf numFmtId="0" fontId="6" fillId="0" borderId="0" xfId="0" applyFont="1" applyAlignment="1">
      <alignment wrapText="1"/>
    </xf>
    <xf numFmtId="0" fontId="5" fillId="0" borderId="1" xfId="0" applyFont="1" applyBorder="1" applyAlignment="1">
      <alignment horizontal="center"/>
    </xf>
    <xf numFmtId="0" fontId="5" fillId="0" borderId="2" xfId="0" applyFont="1" applyBorder="1"/>
    <xf numFmtId="0" fontId="5" fillId="0" borderId="3" xfId="0" applyFont="1" applyBorder="1"/>
    <xf numFmtId="4" fontId="5" fillId="0" borderId="3" xfId="0" applyNumberFormat="1" applyFont="1" applyBorder="1"/>
    <xf numFmtId="4" fontId="13" fillId="0" borderId="4" xfId="0" applyNumberFormat="1" applyFont="1" applyBorder="1"/>
    <xf numFmtId="0" fontId="5" fillId="0" borderId="1" xfId="0" applyFont="1" applyBorder="1"/>
    <xf numFmtId="3" fontId="5" fillId="0" borderId="2" xfId="0" applyNumberFormat="1" applyFont="1" applyBorder="1" applyAlignment="1">
      <alignment horizontal="right"/>
    </xf>
    <xf numFmtId="0" fontId="5" fillId="0" borderId="2" xfId="0" applyFont="1" applyBorder="1" applyAlignment="1">
      <alignment horizontal="right"/>
    </xf>
    <xf numFmtId="4" fontId="5" fillId="0" borderId="2" xfId="0" applyNumberFormat="1" applyFont="1" applyBorder="1" applyAlignment="1">
      <alignment horizontal="right"/>
    </xf>
    <xf numFmtId="4" fontId="6" fillId="0" borderId="1" xfId="0" applyNumberFormat="1" applyFont="1" applyBorder="1"/>
    <xf numFmtId="4" fontId="6" fillId="0" borderId="4" xfId="0" applyNumberFormat="1" applyFont="1" applyBorder="1"/>
    <xf numFmtId="4" fontId="19" fillId="0" borderId="4" xfId="0" applyNumberFormat="1" applyFont="1" applyBorder="1"/>
    <xf numFmtId="4" fontId="20" fillId="0" borderId="4" xfId="0" applyNumberFormat="1" applyFont="1" applyBorder="1"/>
    <xf numFmtId="0" fontId="4" fillId="0" borderId="34" xfId="0" applyFont="1" applyBorder="1"/>
    <xf numFmtId="0" fontId="5" fillId="0" borderId="4" xfId="0" applyFont="1" applyBorder="1"/>
    <xf numFmtId="4" fontId="4" fillId="0" borderId="4" xfId="0" applyNumberFormat="1" applyFont="1" applyBorder="1" applyAlignment="1">
      <alignment horizontal="right"/>
    </xf>
    <xf numFmtId="4" fontId="6" fillId="0" borderId="0" xfId="0" applyNumberFormat="1" applyFont="1"/>
    <xf numFmtId="4" fontId="21" fillId="0" borderId="0" xfId="0" applyNumberFormat="1" applyFont="1"/>
    <xf numFmtId="0" fontId="2" fillId="0" borderId="0" xfId="0" applyFont="1" applyAlignment="1">
      <alignment wrapText="1"/>
    </xf>
    <xf numFmtId="0" fontId="6" fillId="0" borderId="0" xfId="0" applyFont="1" applyAlignment="1">
      <alignment vertical="top" wrapText="1"/>
    </xf>
    <xf numFmtId="0" fontId="18" fillId="0" borderId="0" xfId="0" applyFont="1" applyAlignment="1">
      <alignment horizontal="center"/>
    </xf>
    <xf numFmtId="0" fontId="16" fillId="0" borderId="0" xfId="0" applyFont="1" applyAlignment="1">
      <alignment wrapText="1"/>
    </xf>
    <xf numFmtId="0" fontId="2" fillId="0" borderId="27" xfId="0" applyFont="1" applyBorder="1"/>
    <xf numFmtId="0" fontId="2" fillId="0" borderId="31" xfId="0" applyFont="1" applyBorder="1"/>
    <xf numFmtId="0" fontId="21" fillId="0" borderId="0" xfId="0" applyFont="1"/>
    <xf numFmtId="3" fontId="2" fillId="0" borderId="18" xfId="0" applyNumberFormat="1" applyFont="1" applyBorder="1"/>
    <xf numFmtId="3" fontId="2" fillId="0" borderId="15" xfId="0" applyNumberFormat="1" applyFont="1" applyBorder="1"/>
    <xf numFmtId="3" fontId="2" fillId="0" borderId="10" xfId="0" applyNumberFormat="1" applyFont="1" applyBorder="1"/>
    <xf numFmtId="3" fontId="10" fillId="0" borderId="5" xfId="0" applyNumberFormat="1" applyFont="1" applyBorder="1" applyAlignment="1">
      <alignment horizontal="right"/>
    </xf>
    <xf numFmtId="0" fontId="22" fillId="0" borderId="0" xfId="0" applyFont="1"/>
    <xf numFmtId="0" fontId="13" fillId="0" borderId="19" xfId="0" applyFont="1" applyBorder="1"/>
    <xf numFmtId="0" fontId="13" fillId="0" borderId="29" xfId="0" applyFont="1" applyBorder="1"/>
    <xf numFmtId="2" fontId="6" fillId="0" borderId="11" xfId="0" applyNumberFormat="1" applyFont="1" applyBorder="1"/>
    <xf numFmtId="43" fontId="6" fillId="0" borderId="12" xfId="1" applyFont="1" applyFill="1" applyBorder="1"/>
    <xf numFmtId="2" fontId="6" fillId="0" borderId="17" xfId="0" applyNumberFormat="1" applyFont="1" applyBorder="1"/>
    <xf numFmtId="43" fontId="6" fillId="0" borderId="20" xfId="1" applyFont="1" applyFill="1" applyBorder="1"/>
    <xf numFmtId="43" fontId="13" fillId="0" borderId="19" xfId="1" applyFont="1" applyBorder="1"/>
    <xf numFmtId="43" fontId="6" fillId="0" borderId="0" xfId="1" applyFont="1"/>
    <xf numFmtId="0" fontId="6" fillId="0" borderId="9" xfId="0" applyFont="1" applyBorder="1"/>
    <xf numFmtId="43" fontId="6" fillId="0" borderId="20" xfId="1" applyFont="1" applyBorder="1"/>
    <xf numFmtId="0" fontId="6" fillId="0" borderId="57" xfId="0" applyFont="1" applyBorder="1"/>
    <xf numFmtId="164" fontId="13" fillId="0" borderId="19" xfId="0" applyNumberFormat="1" applyFont="1" applyBorder="1"/>
    <xf numFmtId="4" fontId="13" fillId="0" borderId="0" xfId="0" applyNumberFormat="1" applyFont="1"/>
    <xf numFmtId="0" fontId="5" fillId="0" borderId="5" xfId="0" applyFont="1" applyBorder="1"/>
    <xf numFmtId="0" fontId="4" fillId="0" borderId="61" xfId="0" applyFont="1" applyBorder="1"/>
    <xf numFmtId="0" fontId="7" fillId="0" borderId="4" xfId="0" applyFont="1" applyBorder="1"/>
    <xf numFmtId="4" fontId="3" fillId="2" borderId="2" xfId="0" applyNumberFormat="1" applyFont="1" applyFill="1" applyBorder="1"/>
    <xf numFmtId="4" fontId="3" fillId="2" borderId="39" xfId="0" applyNumberFormat="1" applyFont="1" applyFill="1" applyBorder="1"/>
    <xf numFmtId="4" fontId="2" fillId="2" borderId="15" xfId="0" applyNumberFormat="1" applyFont="1" applyFill="1" applyBorder="1" applyAlignment="1">
      <alignment horizontal="right"/>
    </xf>
    <xf numFmtId="4" fontId="2" fillId="2" borderId="11" xfId="0" applyNumberFormat="1" applyFont="1" applyFill="1" applyBorder="1" applyAlignment="1">
      <alignment horizontal="right"/>
    </xf>
    <xf numFmtId="4" fontId="2" fillId="0" borderId="11" xfId="0" applyNumberFormat="1" applyFont="1" applyBorder="1" applyAlignment="1">
      <alignment horizontal="right"/>
    </xf>
    <xf numFmtId="4" fontId="6" fillId="0" borderId="42" xfId="0" applyNumberFormat="1" applyFont="1" applyBorder="1"/>
    <xf numFmtId="4" fontId="13" fillId="0" borderId="10" xfId="0" applyNumberFormat="1" applyFont="1" applyBorder="1"/>
    <xf numFmtId="4" fontId="3" fillId="2" borderId="5" xfId="0" applyNumberFormat="1" applyFont="1" applyFill="1" applyBorder="1"/>
    <xf numFmtId="4" fontId="5" fillId="2" borderId="15" xfId="0" applyNumberFormat="1" applyFont="1" applyFill="1" applyBorder="1" applyAlignment="1">
      <alignment horizontal="right"/>
    </xf>
    <xf numFmtId="4" fontId="5" fillId="2" borderId="11" xfId="0" applyNumberFormat="1" applyFont="1" applyFill="1" applyBorder="1" applyAlignment="1">
      <alignment horizontal="right"/>
    </xf>
    <xf numFmtId="4" fontId="5" fillId="2" borderId="42" xfId="0" applyNumberFormat="1" applyFont="1" applyFill="1" applyBorder="1" applyAlignment="1">
      <alignment horizontal="right"/>
    </xf>
    <xf numFmtId="4" fontId="5" fillId="2" borderId="18" xfId="0" applyNumberFormat="1" applyFont="1" applyFill="1" applyBorder="1" applyAlignment="1">
      <alignment horizontal="right"/>
    </xf>
    <xf numFmtId="4" fontId="13" fillId="0" borderId="13" xfId="0" applyNumberFormat="1" applyFont="1" applyBorder="1"/>
    <xf numFmtId="4" fontId="4" fillId="2" borderId="18" xfId="0" applyNumberFormat="1" applyFont="1" applyFill="1" applyBorder="1"/>
    <xf numFmtId="4" fontId="13" fillId="0" borderId="60" xfId="0" applyNumberFormat="1" applyFont="1" applyBorder="1"/>
    <xf numFmtId="4" fontId="6" fillId="0" borderId="60" xfId="0" applyNumberFormat="1" applyFont="1" applyBorder="1"/>
    <xf numFmtId="4" fontId="5" fillId="2" borderId="18" xfId="0" applyNumberFormat="1" applyFont="1" applyFill="1" applyBorder="1"/>
    <xf numFmtId="4" fontId="6" fillId="0" borderId="43" xfId="0" applyNumberFormat="1" applyFont="1" applyBorder="1"/>
    <xf numFmtId="4" fontId="13" fillId="0" borderId="43" xfId="0" applyNumberFormat="1" applyFont="1" applyBorder="1"/>
    <xf numFmtId="4" fontId="13" fillId="0" borderId="11" xfId="0" applyNumberFormat="1" applyFont="1" applyBorder="1"/>
    <xf numFmtId="3" fontId="4" fillId="0" borderId="18" xfId="0" applyNumberFormat="1" applyFont="1" applyBorder="1" applyAlignment="1">
      <alignment horizontal="right"/>
    </xf>
    <xf numFmtId="3" fontId="6" fillId="0" borderId="18" xfId="0" applyNumberFormat="1" applyFont="1" applyBorder="1" applyAlignment="1">
      <alignment horizontal="right"/>
    </xf>
    <xf numFmtId="3" fontId="2" fillId="0" borderId="0" xfId="0" applyNumberFormat="1" applyFont="1" applyAlignment="1">
      <alignment horizontal="right"/>
    </xf>
    <xf numFmtId="3" fontId="6" fillId="0" borderId="0" xfId="0" applyNumberFormat="1" applyFont="1" applyAlignment="1">
      <alignment horizontal="right"/>
    </xf>
    <xf numFmtId="0" fontId="3" fillId="0" borderId="58" xfId="0" applyFont="1" applyBorder="1" applyAlignment="1">
      <alignment wrapText="1"/>
    </xf>
    <xf numFmtId="0" fontId="3" fillId="0" borderId="52" xfId="0" applyFont="1" applyBorder="1" applyAlignment="1">
      <alignment wrapText="1"/>
    </xf>
    <xf numFmtId="0" fontId="3" fillId="0" borderId="53" xfId="0" applyFont="1" applyBorder="1" applyAlignment="1">
      <alignment wrapText="1"/>
    </xf>
    <xf numFmtId="0" fontId="3" fillId="0" borderId="59" xfId="0" applyFont="1" applyBorder="1" applyAlignment="1">
      <alignment vertical="top" wrapText="1"/>
    </xf>
    <xf numFmtId="0" fontId="3" fillId="0" borderId="41" xfId="0" applyFont="1" applyBorder="1" applyAlignment="1">
      <alignment wrapText="1"/>
    </xf>
    <xf numFmtId="0" fontId="3" fillId="0" borderId="43" xfId="0" applyFont="1" applyBorder="1" applyAlignment="1">
      <alignment wrapText="1"/>
    </xf>
    <xf numFmtId="0" fontId="3" fillId="0" borderId="54" xfId="0" applyFont="1" applyBorder="1" applyAlignment="1">
      <alignment vertical="top" wrapText="1"/>
    </xf>
    <xf numFmtId="0" fontId="5" fillId="0" borderId="27" xfId="0" applyFont="1" applyBorder="1"/>
    <xf numFmtId="2" fontId="5" fillId="0" borderId="11" xfId="0" applyNumberFormat="1" applyFont="1" applyBorder="1" applyAlignment="1">
      <alignment horizontal="right"/>
    </xf>
    <xf numFmtId="0" fontId="5" fillId="0" borderId="0" xfId="0" applyFont="1" applyAlignment="1">
      <alignment horizontal="right"/>
    </xf>
    <xf numFmtId="0" fontId="5" fillId="0" borderId="44" xfId="0" applyFont="1" applyBorder="1"/>
    <xf numFmtId="4" fontId="5" fillId="0" borderId="13" xfId="0" applyNumberFormat="1" applyFont="1" applyBorder="1" applyAlignment="1">
      <alignment horizontal="right"/>
    </xf>
    <xf numFmtId="2" fontId="5" fillId="0" borderId="0" xfId="0" applyNumberFormat="1" applyFont="1" applyAlignment="1">
      <alignment horizontal="right"/>
    </xf>
    <xf numFmtId="4" fontId="3" fillId="0" borderId="5" xfId="0" applyNumberFormat="1" applyFont="1" applyBorder="1" applyAlignment="1">
      <alignment horizontal="right"/>
    </xf>
    <xf numFmtId="0" fontId="2" fillId="3" borderId="43" xfId="0" applyFont="1" applyFill="1" applyBorder="1" applyAlignment="1">
      <alignment horizontal="left" wrapText="1"/>
    </xf>
    <xf numFmtId="0" fontId="2" fillId="3" borderId="11" xfId="0" applyFont="1" applyFill="1" applyBorder="1" applyAlignment="1">
      <alignment horizontal="left" wrapText="1"/>
    </xf>
    <xf numFmtId="0" fontId="2" fillId="0" borderId="11" xfId="0" applyFont="1" applyBorder="1" applyAlignment="1">
      <alignment horizontal="left" wrapText="1"/>
    </xf>
    <xf numFmtId="0" fontId="2" fillId="3" borderId="17" xfId="0" applyFont="1" applyFill="1" applyBorder="1" applyAlignment="1">
      <alignment horizontal="left" wrapText="1"/>
    </xf>
    <xf numFmtId="0" fontId="2" fillId="3" borderId="15" xfId="0" applyFont="1" applyFill="1" applyBorder="1" applyAlignment="1">
      <alignment horizontal="left" wrapText="1"/>
    </xf>
    <xf numFmtId="0" fontId="6" fillId="3" borderId="11" xfId="0" applyFont="1" applyFill="1" applyBorder="1" applyAlignment="1">
      <alignment horizontal="left" wrapText="1"/>
    </xf>
    <xf numFmtId="0" fontId="2" fillId="0" borderId="15" xfId="0" applyFont="1" applyBorder="1" applyAlignment="1">
      <alignment horizontal="left" wrapText="1"/>
    </xf>
    <xf numFmtId="0" fontId="18" fillId="0" borderId="0" xfId="0" applyFont="1" applyAlignment="1">
      <alignment horizontal="center" wrapText="1"/>
    </xf>
    <xf numFmtId="0" fontId="4" fillId="0" borderId="22" xfId="0" applyFont="1" applyBorder="1" applyAlignment="1">
      <alignment horizontal="center" wrapText="1"/>
    </xf>
    <xf numFmtId="0" fontId="4" fillId="0" borderId="21" xfId="0" applyFont="1" applyBorder="1" applyAlignment="1">
      <alignment horizontal="center" wrapText="1"/>
    </xf>
    <xf numFmtId="0" fontId="13" fillId="0" borderId="21" xfId="0" applyFont="1" applyBorder="1" applyAlignment="1">
      <alignment horizontal="center" wrapText="1"/>
    </xf>
    <xf numFmtId="0" fontId="13" fillId="0" borderId="23" xfId="0" applyFont="1" applyBorder="1" applyAlignment="1">
      <alignment horizontal="center" wrapText="1"/>
    </xf>
    <xf numFmtId="0" fontId="7" fillId="0" borderId="24" xfId="0" applyFont="1" applyBorder="1"/>
    <xf numFmtId="0" fontId="7" fillId="0" borderId="25" xfId="0" applyFont="1" applyBorder="1"/>
    <xf numFmtId="0" fontId="7" fillId="0" borderId="35" xfId="0" applyFont="1" applyBorder="1"/>
    <xf numFmtId="0" fontId="7" fillId="0" borderId="7" xfId="0" applyFont="1" applyBorder="1"/>
    <xf numFmtId="0" fontId="7" fillId="0" borderId="3" xfId="0" applyFont="1" applyBorder="1"/>
    <xf numFmtId="0" fontId="7" fillId="0" borderId="36" xfId="0" applyFont="1" applyBorder="1"/>
    <xf numFmtId="2" fontId="4" fillId="0" borderId="9" xfId="0" applyNumberFormat="1" applyFont="1" applyBorder="1" applyAlignment="1">
      <alignment horizontal="left"/>
    </xf>
    <xf numFmtId="0" fontId="6" fillId="0" borderId="10" xfId="0" applyFont="1" applyBorder="1" applyAlignment="1">
      <alignment horizontal="left"/>
    </xf>
    <xf numFmtId="0" fontId="6" fillId="0" borderId="5" xfId="0" applyFont="1" applyBorder="1" applyAlignment="1">
      <alignment horizontal="left"/>
    </xf>
    <xf numFmtId="2" fontId="4" fillId="0" borderId="9" xfId="0" applyNumberFormat="1" applyFont="1" applyBorder="1" applyAlignment="1">
      <alignment horizontal="center"/>
    </xf>
    <xf numFmtId="0" fontId="6" fillId="0" borderId="10" xfId="0" applyFont="1" applyBorder="1" applyAlignment="1">
      <alignment horizontal="center"/>
    </xf>
    <xf numFmtId="0" fontId="6" fillId="0" borderId="5" xfId="0" applyFont="1" applyBorder="1" applyAlignment="1">
      <alignment horizontal="center"/>
    </xf>
    <xf numFmtId="0" fontId="16" fillId="0" borderId="9" xfId="0" applyFont="1" applyBorder="1"/>
    <xf numFmtId="0" fontId="6" fillId="0" borderId="10" xfId="0" applyFont="1" applyBorder="1"/>
    <xf numFmtId="0" fontId="6" fillId="0" borderId="5" xfId="0" applyFont="1" applyBorder="1"/>
    <xf numFmtId="0" fontId="4" fillId="0" borderId="9" xfId="0" applyFont="1" applyBorder="1"/>
    <xf numFmtId="0" fontId="4" fillId="0" borderId="28" xfId="0" applyFont="1" applyBorder="1"/>
    <xf numFmtId="0" fontId="6" fillId="0" borderId="18" xfId="0" applyFont="1" applyBorder="1"/>
    <xf numFmtId="0" fontId="6" fillId="0" borderId="19" xfId="0" applyFont="1" applyBorder="1"/>
    <xf numFmtId="0" fontId="4" fillId="0" borderId="0" xfId="0" applyFont="1"/>
    <xf numFmtId="0" fontId="6" fillId="0" borderId="0" xfId="0" applyFont="1"/>
    <xf numFmtId="0" fontId="6" fillId="0" borderId="38" xfId="0" applyFont="1" applyBorder="1"/>
    <xf numFmtId="0" fontId="6" fillId="0" borderId="51" xfId="0" applyFont="1" applyBorder="1"/>
    <xf numFmtId="0" fontId="13" fillId="0" borderId="39" xfId="0" applyFont="1" applyBorder="1"/>
    <xf numFmtId="0" fontId="13" fillId="0" borderId="26" xfId="0" applyFont="1" applyBorder="1"/>
    <xf numFmtId="0" fontId="2" fillId="0" borderId="9" xfId="0" applyFont="1" applyBorder="1"/>
    <xf numFmtId="0" fontId="2" fillId="0" borderId="5" xfId="0" applyFont="1" applyBorder="1"/>
    <xf numFmtId="0" fontId="2" fillId="0" borderId="39" xfId="0" applyFont="1" applyBorder="1" applyAlignment="1">
      <alignment horizontal="center"/>
    </xf>
    <xf numFmtId="0" fontId="2" fillId="0" borderId="26" xfId="0" applyFont="1" applyBorder="1" applyAlignment="1">
      <alignment horizontal="center"/>
    </xf>
    <xf numFmtId="0" fontId="4" fillId="0" borderId="9" xfId="0" applyFont="1" applyBorder="1" applyAlignment="1">
      <alignment horizontal="left"/>
    </xf>
    <xf numFmtId="0" fontId="6" fillId="0" borderId="39" xfId="0" applyFont="1" applyBorder="1"/>
    <xf numFmtId="0" fontId="6" fillId="0" borderId="26" xfId="0" applyFont="1" applyBorder="1"/>
    <xf numFmtId="0" fontId="6" fillId="0" borderId="22" xfId="0" applyFont="1" applyBorder="1"/>
    <xf numFmtId="0" fontId="6" fillId="0" borderId="23" xfId="0" applyFont="1" applyBorder="1"/>
    <xf numFmtId="0" fontId="6" fillId="0" borderId="15" xfId="0" applyFont="1" applyBorder="1" applyAlignment="1">
      <alignment wrapText="1"/>
    </xf>
    <xf numFmtId="0" fontId="6" fillId="0" borderId="11" xfId="0" applyFont="1" applyBorder="1" applyAlignment="1">
      <alignment wrapText="1"/>
    </xf>
    <xf numFmtId="0" fontId="6" fillId="0" borderId="11" xfId="0" applyFont="1" applyBorder="1" applyAlignment="1">
      <alignment horizontal="left" wrapText="1"/>
    </xf>
    <xf numFmtId="0" fontId="7" fillId="0" borderId="8" xfId="0" applyFont="1" applyBorder="1"/>
    <xf numFmtId="0" fontId="7" fillId="0" borderId="2" xfId="0" applyFont="1" applyBorder="1"/>
    <xf numFmtId="0" fontId="3" fillId="2" borderId="9" xfId="0" applyFont="1" applyFill="1" applyBorder="1" applyAlignment="1">
      <alignment horizontal="left"/>
    </xf>
    <xf numFmtId="0" fontId="3" fillId="0" borderId="10" xfId="0" applyFont="1" applyBorder="1" applyAlignment="1">
      <alignment horizontal="left"/>
    </xf>
    <xf numFmtId="0" fontId="3" fillId="0" borderId="5" xfId="0" applyFont="1" applyBorder="1" applyAlignment="1">
      <alignment horizontal="left"/>
    </xf>
    <xf numFmtId="0" fontId="2" fillId="0" borderId="43" xfId="0" applyFont="1" applyBorder="1" applyAlignment="1">
      <alignment wrapText="1"/>
    </xf>
    <xf numFmtId="0" fontId="2" fillId="0" borderId="11" xfId="0" applyFont="1" applyBorder="1" applyAlignment="1">
      <alignment wrapText="1"/>
    </xf>
    <xf numFmtId="0" fontId="2" fillId="0" borderId="30" xfId="0" applyFont="1" applyBorder="1" applyAlignment="1">
      <alignment horizontal="left"/>
    </xf>
    <xf numFmtId="0" fontId="2" fillId="0" borderId="21" xfId="0" applyFont="1" applyBorder="1" applyAlignment="1">
      <alignment horizontal="left"/>
    </xf>
    <xf numFmtId="0" fontId="2" fillId="0" borderId="23" xfId="0" applyFont="1" applyBorder="1" applyAlignment="1">
      <alignment horizontal="left"/>
    </xf>
    <xf numFmtId="0" fontId="2" fillId="0" borderId="30" xfId="0" applyFont="1" applyBorder="1" applyAlignment="1">
      <alignment horizontal="center"/>
    </xf>
    <xf numFmtId="0" fontId="2" fillId="0" borderId="21" xfId="0" applyFont="1" applyBorder="1" applyAlignment="1">
      <alignment horizontal="center"/>
    </xf>
    <xf numFmtId="0" fontId="2" fillId="0" borderId="23" xfId="0" applyFont="1" applyBorder="1" applyAlignment="1">
      <alignment horizontal="center"/>
    </xf>
    <xf numFmtId="0" fontId="2" fillId="0" borderId="31" xfId="0" applyFont="1" applyBorder="1" applyAlignment="1">
      <alignment horizontal="left"/>
    </xf>
    <xf numFmtId="0" fontId="2" fillId="0" borderId="17" xfId="0" applyFont="1" applyBorder="1" applyAlignment="1">
      <alignment horizontal="left"/>
    </xf>
    <xf numFmtId="0" fontId="3" fillId="0" borderId="28" xfId="0" applyFont="1" applyBorder="1" applyAlignment="1">
      <alignment horizontal="left"/>
    </xf>
    <xf numFmtId="0" fontId="3" fillId="0" borderId="18" xfId="0" applyFont="1" applyBorder="1" applyAlignment="1">
      <alignment horizontal="left"/>
    </xf>
    <xf numFmtId="0" fontId="2" fillId="0" borderId="0" xfId="0" applyFont="1" applyAlignment="1">
      <alignment horizontal="left"/>
    </xf>
    <xf numFmtId="0" fontId="3" fillId="0" borderId="28"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2" fillId="0" borderId="30" xfId="0" applyFont="1" applyBorder="1" applyAlignment="1">
      <alignment horizontal="left" wrapText="1"/>
    </xf>
    <xf numFmtId="0" fontId="2" fillId="0" borderId="21" xfId="0" applyFont="1" applyBorder="1" applyAlignment="1">
      <alignment horizontal="left" wrapText="1"/>
    </xf>
    <xf numFmtId="0" fontId="2" fillId="0" borderId="23" xfId="0" applyFont="1" applyBorder="1" applyAlignment="1">
      <alignment horizontal="left" wrapText="1"/>
    </xf>
    <xf numFmtId="0" fontId="2" fillId="0" borderId="48" xfId="0" applyFont="1" applyBorder="1" applyAlignment="1">
      <alignment horizontal="left" wrapText="1"/>
    </xf>
    <xf numFmtId="0" fontId="2" fillId="0" borderId="45" xfId="0" applyFont="1" applyBorder="1" applyAlignment="1">
      <alignment horizontal="left" wrapText="1"/>
    </xf>
    <xf numFmtId="0" fontId="2" fillId="0" borderId="46" xfId="0" applyFont="1" applyBorder="1" applyAlignment="1">
      <alignment horizontal="left" wrapText="1"/>
    </xf>
    <xf numFmtId="0" fontId="2" fillId="0" borderId="56" xfId="0" applyFont="1" applyBorder="1" applyAlignment="1">
      <alignment horizontal="left" wrapText="1"/>
    </xf>
    <xf numFmtId="0" fontId="2" fillId="0" borderId="32" xfId="0" applyFont="1" applyBorder="1" applyAlignment="1">
      <alignment horizontal="left" wrapText="1"/>
    </xf>
    <xf numFmtId="0" fontId="2" fillId="0" borderId="47" xfId="0" applyFont="1" applyBorder="1" applyAlignment="1">
      <alignment horizontal="left" wrapText="1"/>
    </xf>
    <xf numFmtId="0" fontId="2" fillId="0" borderId="13" xfId="0" applyFont="1" applyBorder="1" applyAlignment="1">
      <alignment wrapText="1"/>
    </xf>
    <xf numFmtId="0" fontId="3" fillId="0" borderId="9" xfId="0" applyFont="1" applyBorder="1"/>
    <xf numFmtId="0" fontId="3" fillId="0" borderId="5" xfId="0" applyFont="1" applyBorder="1"/>
    <xf numFmtId="0" fontId="6" fillId="0" borderId="8" xfId="0" applyFont="1" applyBorder="1"/>
    <xf numFmtId="0" fontId="6" fillId="0" borderId="2" xfId="0" applyFont="1" applyBorder="1"/>
    <xf numFmtId="0" fontId="6" fillId="0" borderId="49" xfId="0" applyFont="1" applyBorder="1"/>
    <xf numFmtId="0" fontId="6" fillId="0" borderId="3" xfId="0" applyFont="1" applyBorder="1"/>
    <xf numFmtId="0" fontId="6" fillId="0" borderId="50" xfId="0" applyFont="1" applyBorder="1"/>
    <xf numFmtId="0" fontId="3" fillId="0" borderId="9"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43" fontId="6" fillId="0" borderId="16" xfId="1" applyFont="1" applyBorder="1" applyAlignment="1">
      <alignment horizontal="center"/>
    </xf>
    <xf numFmtId="43" fontId="6" fillId="0" borderId="12" xfId="1" applyFont="1" applyBorder="1" applyAlignment="1">
      <alignment horizontal="center"/>
    </xf>
    <xf numFmtId="0" fontId="6" fillId="0" borderId="15" xfId="0" applyFont="1" applyBorder="1" applyAlignment="1">
      <alignment horizontal="center"/>
    </xf>
    <xf numFmtId="0" fontId="6" fillId="0" borderId="11" xfId="0" applyFont="1" applyBorder="1" applyAlignment="1">
      <alignment horizontal="center"/>
    </xf>
    <xf numFmtId="0" fontId="6" fillId="0" borderId="42" xfId="0" applyFont="1" applyBorder="1" applyAlignment="1">
      <alignment horizontal="center"/>
    </xf>
    <xf numFmtId="0" fontId="6" fillId="0" borderId="57" xfId="0" applyFont="1" applyBorder="1" applyAlignment="1">
      <alignment horizontal="center"/>
    </xf>
    <xf numFmtId="0" fontId="6" fillId="0" borderId="16" xfId="0" applyFont="1" applyBorder="1" applyAlignment="1">
      <alignment horizontal="center"/>
    </xf>
    <xf numFmtId="0" fontId="13" fillId="0" borderId="18" xfId="0" applyFont="1" applyBorder="1" applyAlignment="1">
      <alignment horizontal="center"/>
    </xf>
    <xf numFmtId="0" fontId="13" fillId="0" borderId="24" xfId="0" applyFont="1" applyBorder="1" applyAlignment="1">
      <alignment wrapText="1"/>
    </xf>
    <xf numFmtId="0" fontId="13" fillId="0" borderId="25" xfId="0" applyFont="1" applyBorder="1" applyAlignment="1">
      <alignment wrapText="1"/>
    </xf>
    <xf numFmtId="0" fontId="13" fillId="0" borderId="8" xfId="0" applyFont="1" applyBorder="1" applyAlignment="1">
      <alignment wrapText="1"/>
    </xf>
    <xf numFmtId="0" fontId="13" fillId="0" borderId="39" xfId="0" applyFont="1" applyBorder="1" applyAlignment="1">
      <alignment horizontal="center"/>
    </xf>
    <xf numFmtId="0" fontId="13" fillId="0" borderId="10" xfId="0" applyFont="1" applyBorder="1" applyAlignment="1">
      <alignment horizontal="center"/>
    </xf>
    <xf numFmtId="0" fontId="13" fillId="0" borderId="26" xfId="0" applyFont="1" applyBorder="1" applyAlignment="1">
      <alignment horizontal="center"/>
    </xf>
    <xf numFmtId="0" fontId="3" fillId="0" borderId="24" xfId="0" applyFont="1" applyBorder="1" applyAlignment="1">
      <alignment wrapText="1"/>
    </xf>
    <xf numFmtId="0" fontId="3" fillId="0" borderId="25" xfId="0" applyFont="1" applyBorder="1" applyAlignment="1">
      <alignment wrapText="1"/>
    </xf>
    <xf numFmtId="0" fontId="3" fillId="0" borderId="8" xfId="0" applyFont="1" applyBorder="1" applyAlignment="1">
      <alignment wrapText="1"/>
    </xf>
    <xf numFmtId="0" fontId="3" fillId="0" borderId="33" xfId="0" applyFont="1" applyBorder="1" applyAlignment="1">
      <alignment wrapText="1"/>
    </xf>
    <xf numFmtId="0" fontId="3" fillId="0" borderId="0" xfId="0" applyFont="1" applyAlignment="1">
      <alignment wrapText="1"/>
    </xf>
    <xf numFmtId="0" fontId="3" fillId="0" borderId="6" xfId="0" applyFont="1" applyBorder="1" applyAlignment="1">
      <alignment wrapText="1"/>
    </xf>
    <xf numFmtId="0" fontId="6" fillId="0" borderId="0" xfId="0" applyFont="1" applyAlignment="1">
      <alignment wrapText="1"/>
    </xf>
    <xf numFmtId="0" fontId="5" fillId="0" borderId="9" xfId="0" applyFont="1" applyBorder="1" applyAlignment="1">
      <alignment horizontal="center"/>
    </xf>
    <xf numFmtId="0" fontId="5" fillId="0" borderId="37" xfId="0" applyFont="1" applyBorder="1" applyAlignment="1">
      <alignment horizontal="center"/>
    </xf>
    <xf numFmtId="0" fontId="3" fillId="0" borderId="7" xfId="0" applyFont="1" applyBorder="1"/>
  </cellXfs>
  <cellStyles count="3">
    <cellStyle name="Navadno" xfId="0" builtinId="0"/>
    <cellStyle name="Vejica" xfId="1" builtinId="3"/>
    <cellStyle name="Vejica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0</xdr:colOff>
      <xdr:row>205</xdr:row>
      <xdr:rowOff>0</xdr:rowOff>
    </xdr:from>
    <xdr:ext cx="65" cy="172227"/>
    <xdr:sp macro="" textlink="">
      <xdr:nvSpPr>
        <xdr:cNvPr id="3" name="PoljeZBesedilom 2">
          <a:extLst>
            <a:ext uri="{FF2B5EF4-FFF2-40B4-BE49-F238E27FC236}">
              <a16:creationId xmlns:a16="http://schemas.microsoft.com/office/drawing/2014/main" id="{AA93BA2B-3A2E-4386-BF71-17EF3EF2411B}"/>
            </a:ext>
          </a:extLst>
        </xdr:cNvPr>
        <xdr:cNvSpPr txBox="1"/>
      </xdr:nvSpPr>
      <xdr:spPr>
        <a:xfrm>
          <a:off x="0" y="51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206</xdr:row>
      <xdr:rowOff>0</xdr:rowOff>
    </xdr:from>
    <xdr:ext cx="65" cy="172227"/>
    <xdr:sp macro="" textlink="">
      <xdr:nvSpPr>
        <xdr:cNvPr id="4" name="PoljeZBesedilom 3">
          <a:extLst>
            <a:ext uri="{FF2B5EF4-FFF2-40B4-BE49-F238E27FC236}">
              <a16:creationId xmlns:a16="http://schemas.microsoft.com/office/drawing/2014/main" id="{4ADBB15F-8D93-49AD-B936-3C4D81D148A4}"/>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207</xdr:row>
      <xdr:rowOff>0</xdr:rowOff>
    </xdr:from>
    <xdr:ext cx="65" cy="172227"/>
    <xdr:sp macro="" textlink="">
      <xdr:nvSpPr>
        <xdr:cNvPr id="5" name="PoljeZBesedilom 4">
          <a:extLst>
            <a:ext uri="{FF2B5EF4-FFF2-40B4-BE49-F238E27FC236}">
              <a16:creationId xmlns:a16="http://schemas.microsoft.com/office/drawing/2014/main" id="{19509D05-1CBC-4563-8DD8-80EB2F282BFB}"/>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208</xdr:row>
      <xdr:rowOff>0</xdr:rowOff>
    </xdr:from>
    <xdr:ext cx="65" cy="172227"/>
    <xdr:sp macro="" textlink="">
      <xdr:nvSpPr>
        <xdr:cNvPr id="6" name="PoljeZBesedilom 5">
          <a:extLst>
            <a:ext uri="{FF2B5EF4-FFF2-40B4-BE49-F238E27FC236}">
              <a16:creationId xmlns:a16="http://schemas.microsoft.com/office/drawing/2014/main" id="{9BB21E57-5A9C-4B31-9DB3-52CB7B3EAF52}"/>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209</xdr:row>
      <xdr:rowOff>0</xdr:rowOff>
    </xdr:from>
    <xdr:ext cx="65" cy="172227"/>
    <xdr:sp macro="" textlink="">
      <xdr:nvSpPr>
        <xdr:cNvPr id="7" name="PoljeZBesedilom 6">
          <a:extLst>
            <a:ext uri="{FF2B5EF4-FFF2-40B4-BE49-F238E27FC236}">
              <a16:creationId xmlns:a16="http://schemas.microsoft.com/office/drawing/2014/main" id="{DE3E38A9-F21F-4DA0-A82F-85AABBE758AA}"/>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210</xdr:row>
      <xdr:rowOff>0</xdr:rowOff>
    </xdr:from>
    <xdr:ext cx="65" cy="172227"/>
    <xdr:sp macro="" textlink="">
      <xdr:nvSpPr>
        <xdr:cNvPr id="8" name="PoljeZBesedilom 7">
          <a:extLst>
            <a:ext uri="{FF2B5EF4-FFF2-40B4-BE49-F238E27FC236}">
              <a16:creationId xmlns:a16="http://schemas.microsoft.com/office/drawing/2014/main" id="{5B589911-C1E0-4D69-9CDB-F516CD7E6F9B}"/>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211</xdr:row>
      <xdr:rowOff>0</xdr:rowOff>
    </xdr:from>
    <xdr:ext cx="65" cy="172227"/>
    <xdr:sp macro="" textlink="">
      <xdr:nvSpPr>
        <xdr:cNvPr id="9" name="PoljeZBesedilom 8">
          <a:extLst>
            <a:ext uri="{FF2B5EF4-FFF2-40B4-BE49-F238E27FC236}">
              <a16:creationId xmlns:a16="http://schemas.microsoft.com/office/drawing/2014/main" id="{11E40CC5-BE4D-4148-8A8F-E3377E415414}"/>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212</xdr:row>
      <xdr:rowOff>0</xdr:rowOff>
    </xdr:from>
    <xdr:ext cx="65" cy="172227"/>
    <xdr:sp macro="" textlink="">
      <xdr:nvSpPr>
        <xdr:cNvPr id="10" name="PoljeZBesedilom 9">
          <a:extLst>
            <a:ext uri="{FF2B5EF4-FFF2-40B4-BE49-F238E27FC236}">
              <a16:creationId xmlns:a16="http://schemas.microsoft.com/office/drawing/2014/main" id="{912AD114-57C7-4CF3-8AFE-69572D1B888E}"/>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213</xdr:row>
      <xdr:rowOff>0</xdr:rowOff>
    </xdr:from>
    <xdr:ext cx="65" cy="172227"/>
    <xdr:sp macro="" textlink="">
      <xdr:nvSpPr>
        <xdr:cNvPr id="11" name="PoljeZBesedilom 10">
          <a:extLst>
            <a:ext uri="{FF2B5EF4-FFF2-40B4-BE49-F238E27FC236}">
              <a16:creationId xmlns:a16="http://schemas.microsoft.com/office/drawing/2014/main" id="{9C8D0537-8525-44E3-84DE-9B4EAD4F1236}"/>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214</xdr:row>
      <xdr:rowOff>0</xdr:rowOff>
    </xdr:from>
    <xdr:ext cx="65" cy="172227"/>
    <xdr:sp macro="" textlink="">
      <xdr:nvSpPr>
        <xdr:cNvPr id="12" name="PoljeZBesedilom 11">
          <a:extLst>
            <a:ext uri="{FF2B5EF4-FFF2-40B4-BE49-F238E27FC236}">
              <a16:creationId xmlns:a16="http://schemas.microsoft.com/office/drawing/2014/main" id="{968A5B21-F161-41F7-B6E6-2EC0F528C8BC}"/>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215</xdr:row>
      <xdr:rowOff>0</xdr:rowOff>
    </xdr:from>
    <xdr:ext cx="65" cy="172227"/>
    <xdr:sp macro="" textlink="">
      <xdr:nvSpPr>
        <xdr:cNvPr id="13" name="PoljeZBesedilom 12">
          <a:extLst>
            <a:ext uri="{FF2B5EF4-FFF2-40B4-BE49-F238E27FC236}">
              <a16:creationId xmlns:a16="http://schemas.microsoft.com/office/drawing/2014/main" id="{FBD7CB71-A813-4F00-AF09-1212AD1AEC99}"/>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216</xdr:row>
      <xdr:rowOff>0</xdr:rowOff>
    </xdr:from>
    <xdr:ext cx="65" cy="172227"/>
    <xdr:sp macro="" textlink="">
      <xdr:nvSpPr>
        <xdr:cNvPr id="14" name="PoljeZBesedilom 13">
          <a:extLst>
            <a:ext uri="{FF2B5EF4-FFF2-40B4-BE49-F238E27FC236}">
              <a16:creationId xmlns:a16="http://schemas.microsoft.com/office/drawing/2014/main" id="{D2B47A0B-3587-4F9F-A90C-1965CB960B8B}"/>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217</xdr:row>
      <xdr:rowOff>0</xdr:rowOff>
    </xdr:from>
    <xdr:ext cx="65" cy="172227"/>
    <xdr:sp macro="" textlink="">
      <xdr:nvSpPr>
        <xdr:cNvPr id="15" name="PoljeZBesedilom 14">
          <a:extLst>
            <a:ext uri="{FF2B5EF4-FFF2-40B4-BE49-F238E27FC236}">
              <a16:creationId xmlns:a16="http://schemas.microsoft.com/office/drawing/2014/main" id="{F329D182-6199-4934-8897-BC7C92A3FFCC}"/>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218</xdr:row>
      <xdr:rowOff>0</xdr:rowOff>
    </xdr:from>
    <xdr:ext cx="65" cy="172227"/>
    <xdr:sp macro="" textlink="">
      <xdr:nvSpPr>
        <xdr:cNvPr id="16" name="PoljeZBesedilom 15">
          <a:extLst>
            <a:ext uri="{FF2B5EF4-FFF2-40B4-BE49-F238E27FC236}">
              <a16:creationId xmlns:a16="http://schemas.microsoft.com/office/drawing/2014/main" id="{4317302A-2490-4ADE-9DA5-433737664793}"/>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221</xdr:row>
      <xdr:rowOff>0</xdr:rowOff>
    </xdr:from>
    <xdr:ext cx="65" cy="172227"/>
    <xdr:sp macro="" textlink="">
      <xdr:nvSpPr>
        <xdr:cNvPr id="17" name="PoljeZBesedilom 16">
          <a:extLst>
            <a:ext uri="{FF2B5EF4-FFF2-40B4-BE49-F238E27FC236}">
              <a16:creationId xmlns:a16="http://schemas.microsoft.com/office/drawing/2014/main" id="{5BE2E874-C3D2-4864-AFC3-1A2253898827}"/>
            </a:ext>
          </a:extLst>
        </xdr:cNvPr>
        <xdr:cNvSpPr txBox="1"/>
      </xdr:nvSpPr>
      <xdr:spPr>
        <a:xfrm>
          <a:off x="3762375" y="45700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222</xdr:row>
      <xdr:rowOff>0</xdr:rowOff>
    </xdr:from>
    <xdr:ext cx="65" cy="172227"/>
    <xdr:sp macro="" textlink="">
      <xdr:nvSpPr>
        <xdr:cNvPr id="18" name="PoljeZBesedilom 17">
          <a:extLst>
            <a:ext uri="{FF2B5EF4-FFF2-40B4-BE49-F238E27FC236}">
              <a16:creationId xmlns:a16="http://schemas.microsoft.com/office/drawing/2014/main" id="{C0CF9106-3391-4524-8050-21B4D470C62D}"/>
            </a:ext>
          </a:extLst>
        </xdr:cNvPr>
        <xdr:cNvSpPr txBox="1"/>
      </xdr:nvSpPr>
      <xdr:spPr>
        <a:xfrm>
          <a:off x="3762375" y="45891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223</xdr:row>
      <xdr:rowOff>0</xdr:rowOff>
    </xdr:from>
    <xdr:ext cx="65" cy="172227"/>
    <xdr:sp macro="" textlink="">
      <xdr:nvSpPr>
        <xdr:cNvPr id="19" name="PoljeZBesedilom 18">
          <a:extLst>
            <a:ext uri="{FF2B5EF4-FFF2-40B4-BE49-F238E27FC236}">
              <a16:creationId xmlns:a16="http://schemas.microsoft.com/office/drawing/2014/main" id="{1FE68D0A-066A-4149-8F50-48D69C59D7B2}"/>
            </a:ext>
          </a:extLst>
        </xdr:cNvPr>
        <xdr:cNvSpPr txBox="1"/>
      </xdr:nvSpPr>
      <xdr:spPr>
        <a:xfrm>
          <a:off x="3762375" y="46081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224</xdr:row>
      <xdr:rowOff>0</xdr:rowOff>
    </xdr:from>
    <xdr:ext cx="65" cy="172227"/>
    <xdr:sp macro="" textlink="">
      <xdr:nvSpPr>
        <xdr:cNvPr id="20" name="PoljeZBesedilom 19">
          <a:extLst>
            <a:ext uri="{FF2B5EF4-FFF2-40B4-BE49-F238E27FC236}">
              <a16:creationId xmlns:a16="http://schemas.microsoft.com/office/drawing/2014/main" id="{26AD0224-FAAA-4F5D-A595-C373D2A59EA7}"/>
            </a:ext>
          </a:extLst>
        </xdr:cNvPr>
        <xdr:cNvSpPr txBox="1"/>
      </xdr:nvSpPr>
      <xdr:spPr>
        <a:xfrm>
          <a:off x="3762375" y="4627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225</xdr:row>
      <xdr:rowOff>0</xdr:rowOff>
    </xdr:from>
    <xdr:ext cx="65" cy="172227"/>
    <xdr:sp macro="" textlink="">
      <xdr:nvSpPr>
        <xdr:cNvPr id="21" name="PoljeZBesedilom 20">
          <a:extLst>
            <a:ext uri="{FF2B5EF4-FFF2-40B4-BE49-F238E27FC236}">
              <a16:creationId xmlns:a16="http://schemas.microsoft.com/office/drawing/2014/main" id="{5D4185B0-8A08-4B3C-8F6C-CDB52721C6C0}"/>
            </a:ext>
          </a:extLst>
        </xdr:cNvPr>
        <xdr:cNvSpPr txBox="1"/>
      </xdr:nvSpPr>
      <xdr:spPr>
        <a:xfrm>
          <a:off x="3762375" y="4646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226</xdr:row>
      <xdr:rowOff>0</xdr:rowOff>
    </xdr:from>
    <xdr:ext cx="65" cy="172227"/>
    <xdr:sp macro="" textlink="">
      <xdr:nvSpPr>
        <xdr:cNvPr id="22" name="PoljeZBesedilom 21">
          <a:extLst>
            <a:ext uri="{FF2B5EF4-FFF2-40B4-BE49-F238E27FC236}">
              <a16:creationId xmlns:a16="http://schemas.microsoft.com/office/drawing/2014/main" id="{F2E1DB08-6162-49D1-BCEA-AF991B5F700F}"/>
            </a:ext>
          </a:extLst>
        </xdr:cNvPr>
        <xdr:cNvSpPr txBox="1"/>
      </xdr:nvSpPr>
      <xdr:spPr>
        <a:xfrm>
          <a:off x="3762375" y="46653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227</xdr:row>
      <xdr:rowOff>0</xdr:rowOff>
    </xdr:from>
    <xdr:ext cx="65" cy="172227"/>
    <xdr:sp macro="" textlink="">
      <xdr:nvSpPr>
        <xdr:cNvPr id="23" name="PoljeZBesedilom 22">
          <a:extLst>
            <a:ext uri="{FF2B5EF4-FFF2-40B4-BE49-F238E27FC236}">
              <a16:creationId xmlns:a16="http://schemas.microsoft.com/office/drawing/2014/main" id="{F8E27CDB-D94E-4DAA-84AB-BFEBDE6C795C}"/>
            </a:ext>
          </a:extLst>
        </xdr:cNvPr>
        <xdr:cNvSpPr txBox="1"/>
      </xdr:nvSpPr>
      <xdr:spPr>
        <a:xfrm>
          <a:off x="3762375" y="47034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228</xdr:row>
      <xdr:rowOff>0</xdr:rowOff>
    </xdr:from>
    <xdr:ext cx="65" cy="172227"/>
    <xdr:sp macro="" textlink="">
      <xdr:nvSpPr>
        <xdr:cNvPr id="24" name="PoljeZBesedilom 23">
          <a:extLst>
            <a:ext uri="{FF2B5EF4-FFF2-40B4-BE49-F238E27FC236}">
              <a16:creationId xmlns:a16="http://schemas.microsoft.com/office/drawing/2014/main" id="{14AF26D8-F739-41E4-97A7-1221D66EC59E}"/>
            </a:ext>
          </a:extLst>
        </xdr:cNvPr>
        <xdr:cNvSpPr txBox="1"/>
      </xdr:nvSpPr>
      <xdr:spPr>
        <a:xfrm>
          <a:off x="3762375" y="474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229</xdr:row>
      <xdr:rowOff>0</xdr:rowOff>
    </xdr:from>
    <xdr:ext cx="65" cy="172227"/>
    <xdr:sp macro="" textlink="">
      <xdr:nvSpPr>
        <xdr:cNvPr id="25" name="PoljeZBesedilom 24">
          <a:extLst>
            <a:ext uri="{FF2B5EF4-FFF2-40B4-BE49-F238E27FC236}">
              <a16:creationId xmlns:a16="http://schemas.microsoft.com/office/drawing/2014/main" id="{6F58EF12-A7D1-464A-AE69-58D273A76782}"/>
            </a:ext>
          </a:extLst>
        </xdr:cNvPr>
        <xdr:cNvSpPr txBox="1"/>
      </xdr:nvSpPr>
      <xdr:spPr>
        <a:xfrm>
          <a:off x="3762375" y="47605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230</xdr:row>
      <xdr:rowOff>0</xdr:rowOff>
    </xdr:from>
    <xdr:ext cx="65" cy="172227"/>
    <xdr:sp macro="" textlink="">
      <xdr:nvSpPr>
        <xdr:cNvPr id="26" name="PoljeZBesedilom 25">
          <a:extLst>
            <a:ext uri="{FF2B5EF4-FFF2-40B4-BE49-F238E27FC236}">
              <a16:creationId xmlns:a16="http://schemas.microsoft.com/office/drawing/2014/main" id="{429CA655-D902-4687-9019-C5F75D2FCBE8}"/>
            </a:ext>
          </a:extLst>
        </xdr:cNvPr>
        <xdr:cNvSpPr txBox="1"/>
      </xdr:nvSpPr>
      <xdr:spPr>
        <a:xfrm>
          <a:off x="3762375" y="47796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231</xdr:row>
      <xdr:rowOff>0</xdr:rowOff>
    </xdr:from>
    <xdr:ext cx="65" cy="172227"/>
    <xdr:sp macro="" textlink="">
      <xdr:nvSpPr>
        <xdr:cNvPr id="27" name="PoljeZBesedilom 26">
          <a:extLst>
            <a:ext uri="{FF2B5EF4-FFF2-40B4-BE49-F238E27FC236}">
              <a16:creationId xmlns:a16="http://schemas.microsoft.com/office/drawing/2014/main" id="{C8AF1EF8-EEB1-4247-A382-3F9695C3ECF0}"/>
            </a:ext>
          </a:extLst>
        </xdr:cNvPr>
        <xdr:cNvSpPr txBox="1"/>
      </xdr:nvSpPr>
      <xdr:spPr>
        <a:xfrm>
          <a:off x="3762375" y="47986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232</xdr:row>
      <xdr:rowOff>0</xdr:rowOff>
    </xdr:from>
    <xdr:ext cx="65" cy="172227"/>
    <xdr:sp macro="" textlink="">
      <xdr:nvSpPr>
        <xdr:cNvPr id="28" name="PoljeZBesedilom 27">
          <a:extLst>
            <a:ext uri="{FF2B5EF4-FFF2-40B4-BE49-F238E27FC236}">
              <a16:creationId xmlns:a16="http://schemas.microsoft.com/office/drawing/2014/main" id="{C5700901-89D2-4DC5-B5ED-A0E4B3E462F5}"/>
            </a:ext>
          </a:extLst>
        </xdr:cNvPr>
        <xdr:cNvSpPr txBox="1"/>
      </xdr:nvSpPr>
      <xdr:spPr>
        <a:xfrm>
          <a:off x="3762375" y="48177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233</xdr:row>
      <xdr:rowOff>0</xdr:rowOff>
    </xdr:from>
    <xdr:ext cx="65" cy="172227"/>
    <xdr:sp macro="" textlink="">
      <xdr:nvSpPr>
        <xdr:cNvPr id="29" name="PoljeZBesedilom 28">
          <a:extLst>
            <a:ext uri="{FF2B5EF4-FFF2-40B4-BE49-F238E27FC236}">
              <a16:creationId xmlns:a16="http://schemas.microsoft.com/office/drawing/2014/main" id="{9F549191-1FC0-43EB-ACDB-6E4AD9798883}"/>
            </a:ext>
          </a:extLst>
        </xdr:cNvPr>
        <xdr:cNvSpPr txBox="1"/>
      </xdr:nvSpPr>
      <xdr:spPr>
        <a:xfrm>
          <a:off x="3762375" y="48367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234</xdr:row>
      <xdr:rowOff>0</xdr:rowOff>
    </xdr:from>
    <xdr:ext cx="65" cy="172227"/>
    <xdr:sp macro="" textlink="">
      <xdr:nvSpPr>
        <xdr:cNvPr id="30" name="PoljeZBesedilom 29">
          <a:extLst>
            <a:ext uri="{FF2B5EF4-FFF2-40B4-BE49-F238E27FC236}">
              <a16:creationId xmlns:a16="http://schemas.microsoft.com/office/drawing/2014/main" id="{4F235F24-6AAC-4A86-8B76-4AB6B2595184}"/>
            </a:ext>
          </a:extLst>
        </xdr:cNvPr>
        <xdr:cNvSpPr txBox="1"/>
      </xdr:nvSpPr>
      <xdr:spPr>
        <a:xfrm>
          <a:off x="3762375" y="48558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226</xdr:row>
      <xdr:rowOff>0</xdr:rowOff>
    </xdr:from>
    <xdr:ext cx="65" cy="172227"/>
    <xdr:sp macro="" textlink="">
      <xdr:nvSpPr>
        <xdr:cNvPr id="31" name="PoljeZBesedilom 30">
          <a:extLst>
            <a:ext uri="{FF2B5EF4-FFF2-40B4-BE49-F238E27FC236}">
              <a16:creationId xmlns:a16="http://schemas.microsoft.com/office/drawing/2014/main" id="{629AD85D-F2BE-41C6-A26B-3956D107C135}"/>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227</xdr:row>
      <xdr:rowOff>0</xdr:rowOff>
    </xdr:from>
    <xdr:ext cx="65" cy="172227"/>
    <xdr:sp macro="" textlink="">
      <xdr:nvSpPr>
        <xdr:cNvPr id="32" name="PoljeZBesedilom 31">
          <a:extLst>
            <a:ext uri="{FF2B5EF4-FFF2-40B4-BE49-F238E27FC236}">
              <a16:creationId xmlns:a16="http://schemas.microsoft.com/office/drawing/2014/main" id="{B7D834FB-8313-44F7-8410-ADFBCC53BF39}"/>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228</xdr:row>
      <xdr:rowOff>0</xdr:rowOff>
    </xdr:from>
    <xdr:ext cx="65" cy="172227"/>
    <xdr:sp macro="" textlink="">
      <xdr:nvSpPr>
        <xdr:cNvPr id="33" name="PoljeZBesedilom 32">
          <a:extLst>
            <a:ext uri="{FF2B5EF4-FFF2-40B4-BE49-F238E27FC236}">
              <a16:creationId xmlns:a16="http://schemas.microsoft.com/office/drawing/2014/main" id="{BC608EDF-6600-492D-ABCC-A6A498998C50}"/>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229</xdr:row>
      <xdr:rowOff>0</xdr:rowOff>
    </xdr:from>
    <xdr:ext cx="65" cy="172227"/>
    <xdr:sp macro="" textlink="">
      <xdr:nvSpPr>
        <xdr:cNvPr id="34" name="PoljeZBesedilom 33">
          <a:extLst>
            <a:ext uri="{FF2B5EF4-FFF2-40B4-BE49-F238E27FC236}">
              <a16:creationId xmlns:a16="http://schemas.microsoft.com/office/drawing/2014/main" id="{DD0115FF-4983-40CD-B48D-6F8334C59D64}"/>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230</xdr:row>
      <xdr:rowOff>0</xdr:rowOff>
    </xdr:from>
    <xdr:ext cx="65" cy="172227"/>
    <xdr:sp macro="" textlink="">
      <xdr:nvSpPr>
        <xdr:cNvPr id="35" name="PoljeZBesedilom 34">
          <a:extLst>
            <a:ext uri="{FF2B5EF4-FFF2-40B4-BE49-F238E27FC236}">
              <a16:creationId xmlns:a16="http://schemas.microsoft.com/office/drawing/2014/main" id="{73DC4E83-EE98-4F2F-BDBA-E6657797AEB6}"/>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231</xdr:row>
      <xdr:rowOff>0</xdr:rowOff>
    </xdr:from>
    <xdr:ext cx="65" cy="172227"/>
    <xdr:sp macro="" textlink="">
      <xdr:nvSpPr>
        <xdr:cNvPr id="36" name="PoljeZBesedilom 35">
          <a:extLst>
            <a:ext uri="{FF2B5EF4-FFF2-40B4-BE49-F238E27FC236}">
              <a16:creationId xmlns:a16="http://schemas.microsoft.com/office/drawing/2014/main" id="{73B336B4-C9FB-4592-A384-4E61D4630118}"/>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232</xdr:row>
      <xdr:rowOff>0</xdr:rowOff>
    </xdr:from>
    <xdr:ext cx="65" cy="172227"/>
    <xdr:sp macro="" textlink="">
      <xdr:nvSpPr>
        <xdr:cNvPr id="37" name="PoljeZBesedilom 36">
          <a:extLst>
            <a:ext uri="{FF2B5EF4-FFF2-40B4-BE49-F238E27FC236}">
              <a16:creationId xmlns:a16="http://schemas.microsoft.com/office/drawing/2014/main" id="{84774E09-E0E3-4ED2-A12A-00DAC6EC01F9}"/>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233</xdr:row>
      <xdr:rowOff>0</xdr:rowOff>
    </xdr:from>
    <xdr:ext cx="65" cy="172227"/>
    <xdr:sp macro="" textlink="">
      <xdr:nvSpPr>
        <xdr:cNvPr id="38" name="PoljeZBesedilom 37">
          <a:extLst>
            <a:ext uri="{FF2B5EF4-FFF2-40B4-BE49-F238E27FC236}">
              <a16:creationId xmlns:a16="http://schemas.microsoft.com/office/drawing/2014/main" id="{C0A60E89-45AB-493B-B4B1-7BD45CB64DC1}"/>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234</xdr:row>
      <xdr:rowOff>0</xdr:rowOff>
    </xdr:from>
    <xdr:ext cx="65" cy="172227"/>
    <xdr:sp macro="" textlink="">
      <xdr:nvSpPr>
        <xdr:cNvPr id="39" name="PoljeZBesedilom 38">
          <a:extLst>
            <a:ext uri="{FF2B5EF4-FFF2-40B4-BE49-F238E27FC236}">
              <a16:creationId xmlns:a16="http://schemas.microsoft.com/office/drawing/2014/main" id="{91C2BCE5-62DF-4F11-9667-428C012BE714}"/>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237</xdr:row>
      <xdr:rowOff>0</xdr:rowOff>
    </xdr:from>
    <xdr:ext cx="65" cy="172227"/>
    <xdr:sp macro="" textlink="">
      <xdr:nvSpPr>
        <xdr:cNvPr id="40" name="PoljeZBesedilom 39">
          <a:extLst>
            <a:ext uri="{FF2B5EF4-FFF2-40B4-BE49-F238E27FC236}">
              <a16:creationId xmlns:a16="http://schemas.microsoft.com/office/drawing/2014/main" id="{722B2418-4F57-4090-8261-4A0D8EADC9A8}"/>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238</xdr:row>
      <xdr:rowOff>0</xdr:rowOff>
    </xdr:from>
    <xdr:ext cx="65" cy="172227"/>
    <xdr:sp macro="" textlink="">
      <xdr:nvSpPr>
        <xdr:cNvPr id="41" name="PoljeZBesedilom 40">
          <a:extLst>
            <a:ext uri="{FF2B5EF4-FFF2-40B4-BE49-F238E27FC236}">
              <a16:creationId xmlns:a16="http://schemas.microsoft.com/office/drawing/2014/main" id="{39546788-F523-4FDE-8196-9DE2180EF897}"/>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239</xdr:row>
      <xdr:rowOff>0</xdr:rowOff>
    </xdr:from>
    <xdr:ext cx="65" cy="172227"/>
    <xdr:sp macro="" textlink="">
      <xdr:nvSpPr>
        <xdr:cNvPr id="42" name="PoljeZBesedilom 41">
          <a:extLst>
            <a:ext uri="{FF2B5EF4-FFF2-40B4-BE49-F238E27FC236}">
              <a16:creationId xmlns:a16="http://schemas.microsoft.com/office/drawing/2014/main" id="{07439556-1B28-45FB-ACA5-0114AFEEB0AC}"/>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240</xdr:row>
      <xdr:rowOff>0</xdr:rowOff>
    </xdr:from>
    <xdr:ext cx="65" cy="172227"/>
    <xdr:sp macro="" textlink="">
      <xdr:nvSpPr>
        <xdr:cNvPr id="43" name="PoljeZBesedilom 42">
          <a:extLst>
            <a:ext uri="{FF2B5EF4-FFF2-40B4-BE49-F238E27FC236}">
              <a16:creationId xmlns:a16="http://schemas.microsoft.com/office/drawing/2014/main" id="{6D8EF423-CD7A-40B9-BD92-9D9A7C092824}"/>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1</xdr:col>
      <xdr:colOff>0</xdr:colOff>
      <xdr:row>242</xdr:row>
      <xdr:rowOff>0</xdr:rowOff>
    </xdr:from>
    <xdr:ext cx="65" cy="172227"/>
    <xdr:sp macro="" textlink="">
      <xdr:nvSpPr>
        <xdr:cNvPr id="44" name="PoljeZBesedilom 43">
          <a:extLst>
            <a:ext uri="{FF2B5EF4-FFF2-40B4-BE49-F238E27FC236}">
              <a16:creationId xmlns:a16="http://schemas.microsoft.com/office/drawing/2014/main" id="{0F8E0815-8387-4D99-A5C6-AE7C27CD6EEB}"/>
            </a:ext>
          </a:extLst>
        </xdr:cNvPr>
        <xdr:cNvSpPr txBox="1"/>
      </xdr:nvSpPr>
      <xdr:spPr>
        <a:xfrm>
          <a:off x="3762375" y="497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oneCellAnchor>
    <xdr:from>
      <xdr:col>2</xdr:col>
      <xdr:colOff>0</xdr:colOff>
      <xdr:row>217</xdr:row>
      <xdr:rowOff>76200</xdr:rowOff>
    </xdr:from>
    <xdr:ext cx="65" cy="172227"/>
    <xdr:sp macro="" textlink="">
      <xdr:nvSpPr>
        <xdr:cNvPr id="47" name="PoljeZBesedilom 46">
          <a:extLst>
            <a:ext uri="{FF2B5EF4-FFF2-40B4-BE49-F238E27FC236}">
              <a16:creationId xmlns:a16="http://schemas.microsoft.com/office/drawing/2014/main" id="{53E7D2FA-CA6A-4AEB-97B8-EA685E82151A}"/>
            </a:ext>
          </a:extLst>
        </xdr:cNvPr>
        <xdr:cNvSpPr txBox="1"/>
      </xdr:nvSpPr>
      <xdr:spPr>
        <a:xfrm>
          <a:off x="6572250" y="51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sl-SI"/>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5597A-7513-42D9-8B8D-5D29B587A9FE}">
  <dimension ref="A1:A18"/>
  <sheetViews>
    <sheetView workbookViewId="0">
      <selection activeCell="A15" sqref="A15"/>
    </sheetView>
  </sheetViews>
  <sheetFormatPr defaultRowHeight="14.25" x14ac:dyDescent="0.2"/>
  <cols>
    <col min="1" max="1" width="106.85546875" style="10" customWidth="1"/>
    <col min="2" max="16384" width="9.140625" style="10"/>
  </cols>
  <sheetData>
    <row r="1" spans="1:1" ht="18" x14ac:dyDescent="0.25">
      <c r="A1" s="258" t="s">
        <v>0</v>
      </c>
    </row>
    <row r="8" spans="1:1" ht="52.5" customHeight="1" x14ac:dyDescent="0.25">
      <c r="A8" s="259" t="s">
        <v>677</v>
      </c>
    </row>
    <row r="9" spans="1:1" x14ac:dyDescent="0.2">
      <c r="A9" s="237"/>
    </row>
    <row r="14" spans="1:1" ht="15" x14ac:dyDescent="0.25">
      <c r="A14" s="234" t="s">
        <v>1</v>
      </c>
    </row>
    <row r="18" spans="1:1" x14ac:dyDescent="0.2">
      <c r="A18" s="10" t="s">
        <v>654</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15" zoomScaleNormal="115" workbookViewId="0">
      <selection activeCell="A6" sqref="A6"/>
    </sheetView>
  </sheetViews>
  <sheetFormatPr defaultRowHeight="14.25" x14ac:dyDescent="0.2"/>
  <cols>
    <col min="1" max="1" width="136.85546875" style="10" customWidth="1"/>
    <col min="2" max="16384" width="9.140625" style="10"/>
  </cols>
  <sheetData>
    <row r="1" spans="1:1" ht="15" x14ac:dyDescent="0.25">
      <c r="A1" s="234" t="s">
        <v>2</v>
      </c>
    </row>
    <row r="4" spans="1:1" ht="57" x14ac:dyDescent="0.2">
      <c r="A4" s="256" t="s">
        <v>664</v>
      </c>
    </row>
    <row r="5" spans="1:1" x14ac:dyDescent="0.2">
      <c r="A5" s="256"/>
    </row>
    <row r="6" spans="1:1" ht="71.25" x14ac:dyDescent="0.2">
      <c r="A6" s="257" t="s">
        <v>649</v>
      </c>
    </row>
    <row r="7" spans="1:1" x14ac:dyDescent="0.2">
      <c r="A7" s="257"/>
    </row>
    <row r="8" spans="1:1" ht="28.5" x14ac:dyDescent="0.2">
      <c r="A8" s="256" t="s">
        <v>665</v>
      </c>
    </row>
    <row r="9" spans="1:1" ht="28.5" x14ac:dyDescent="0.2">
      <c r="A9" s="237" t="s">
        <v>3</v>
      </c>
    </row>
    <row r="10" spans="1:1" x14ac:dyDescent="0.2">
      <c r="A10" s="237"/>
    </row>
    <row r="11" spans="1:1" ht="42.75" x14ac:dyDescent="0.2">
      <c r="A11" s="256" t="s">
        <v>678</v>
      </c>
    </row>
    <row r="12" spans="1:1" ht="42.75" x14ac:dyDescent="0.2">
      <c r="A12" s="237" t="s">
        <v>671</v>
      </c>
    </row>
  </sheetData>
  <sheetProtection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topLeftCell="A7" workbookViewId="0">
      <selection activeCell="G25" sqref="G25"/>
    </sheetView>
  </sheetViews>
  <sheetFormatPr defaultRowHeight="14.25" x14ac:dyDescent="0.2"/>
  <cols>
    <col min="1" max="1" width="65.28515625" style="10" customWidth="1"/>
    <col min="2" max="2" width="9.140625" style="10"/>
    <col min="3" max="3" width="10.140625" style="10" bestFit="1" customWidth="1"/>
    <col min="4" max="4" width="24.28515625" style="10" bestFit="1" customWidth="1"/>
    <col min="5" max="5" width="11.28515625" style="10" bestFit="1" customWidth="1"/>
    <col min="6" max="6" width="9.28515625" style="10" bestFit="1" customWidth="1"/>
    <col min="7" max="7" width="13.7109375" style="10" bestFit="1" customWidth="1"/>
    <col min="8" max="13" width="9.140625" style="10"/>
    <col min="14" max="15" width="10.140625" style="10" bestFit="1" customWidth="1"/>
    <col min="16" max="16384" width="9.140625" style="10"/>
  </cols>
  <sheetData>
    <row r="1" spans="1:7" ht="5.25" customHeight="1" x14ac:dyDescent="0.2"/>
    <row r="2" spans="1:7" x14ac:dyDescent="0.2">
      <c r="A2" s="329" t="s">
        <v>663</v>
      </c>
      <c r="B2" s="329"/>
      <c r="C2" s="329"/>
      <c r="D2" s="329"/>
      <c r="E2" s="329"/>
      <c r="F2" s="329"/>
      <c r="G2" s="329"/>
    </row>
    <row r="3" spans="1:7" ht="52.5" customHeight="1" x14ac:dyDescent="0.2">
      <c r="A3" s="329"/>
      <c r="B3" s="329"/>
      <c r="C3" s="329"/>
      <c r="D3" s="329"/>
      <c r="E3" s="329"/>
      <c r="F3" s="329"/>
      <c r="G3" s="329"/>
    </row>
    <row r="4" spans="1:7" ht="18" x14ac:dyDescent="0.25">
      <c r="A4" s="232">
        <v>45717</v>
      </c>
      <c r="B4" s="231"/>
      <c r="C4" s="231"/>
      <c r="D4" s="231"/>
      <c r="E4" s="231"/>
      <c r="F4" s="231"/>
      <c r="G4" s="231"/>
    </row>
    <row r="5" spans="1:7" ht="18" x14ac:dyDescent="0.25">
      <c r="A5" s="233" t="s">
        <v>4</v>
      </c>
      <c r="B5" s="231"/>
      <c r="C5" s="231"/>
      <c r="D5" s="231"/>
      <c r="E5" s="231"/>
      <c r="F5" s="231"/>
      <c r="G5" s="231"/>
    </row>
    <row r="6" spans="1:7" ht="18" x14ac:dyDescent="0.25">
      <c r="A6" s="234" t="s">
        <v>5</v>
      </c>
      <c r="B6" s="231"/>
      <c r="C6" s="231"/>
      <c r="D6" s="231"/>
      <c r="E6" s="231"/>
      <c r="F6" s="231"/>
      <c r="G6" s="231"/>
    </row>
    <row r="8" spans="1:7" ht="15" x14ac:dyDescent="0.25">
      <c r="A8" s="330" t="s">
        <v>6</v>
      </c>
      <c r="B8" s="331"/>
      <c r="C8" s="331"/>
      <c r="D8" s="331"/>
      <c r="E8" s="331"/>
      <c r="F8" s="332"/>
      <c r="G8" s="333"/>
    </row>
    <row r="9" spans="1:7" ht="15.75" thickBot="1" x14ac:dyDescent="0.3">
      <c r="A9" s="235"/>
      <c r="B9" s="236"/>
      <c r="C9" s="236"/>
      <c r="D9" s="236"/>
      <c r="E9" s="236"/>
      <c r="F9" s="237"/>
      <c r="G9" s="237"/>
    </row>
    <row r="10" spans="1:7" ht="15.75" thickBot="1" x14ac:dyDescent="0.3">
      <c r="A10" s="238" t="s">
        <v>7</v>
      </c>
      <c r="B10" s="239" t="s">
        <v>8</v>
      </c>
      <c r="C10" s="239" t="s">
        <v>9</v>
      </c>
      <c r="D10" s="239" t="s">
        <v>10</v>
      </c>
      <c r="E10" s="240" t="s">
        <v>11</v>
      </c>
      <c r="F10" s="12" t="s">
        <v>12</v>
      </c>
      <c r="G10" s="12" t="s">
        <v>13</v>
      </c>
    </row>
    <row r="11" spans="1:7" ht="15.75" thickBot="1" x14ac:dyDescent="0.3">
      <c r="A11" s="238"/>
      <c r="B11" s="239"/>
      <c r="C11" s="239"/>
      <c r="D11" s="239"/>
      <c r="E11" s="240"/>
      <c r="F11" s="12" t="s">
        <v>14</v>
      </c>
      <c r="G11" s="12" t="s">
        <v>15</v>
      </c>
    </row>
    <row r="12" spans="1:7" ht="15.75" thickBot="1" x14ac:dyDescent="0.3">
      <c r="A12" s="1" t="s">
        <v>16</v>
      </c>
      <c r="B12" s="239"/>
      <c r="C12" s="239"/>
      <c r="D12" s="239"/>
      <c r="E12" s="241"/>
      <c r="F12" s="242"/>
      <c r="G12" s="242">
        <f>SUM(G13:G17)</f>
        <v>99860.034347999972</v>
      </c>
    </row>
    <row r="13" spans="1:7" ht="15" thickBot="1" x14ac:dyDescent="0.25">
      <c r="A13" s="243" t="s">
        <v>17</v>
      </c>
      <c r="B13" s="239" t="s">
        <v>18</v>
      </c>
      <c r="C13" s="244">
        <f>'POMETANJE JP'!G102</f>
        <v>2131272</v>
      </c>
      <c r="D13" s="245">
        <v>2.4E-2</v>
      </c>
      <c r="E13" s="246">
        <f>D13*C13</f>
        <v>51150.527999999998</v>
      </c>
      <c r="F13" s="247">
        <v>9.5</v>
      </c>
      <c r="G13" s="247">
        <f>1.095*E13</f>
        <v>56009.828159999997</v>
      </c>
    </row>
    <row r="14" spans="1:7" ht="15" thickBot="1" x14ac:dyDescent="0.25">
      <c r="A14" s="243" t="s">
        <v>19</v>
      </c>
      <c r="B14" s="239" t="s">
        <v>18</v>
      </c>
      <c r="C14" s="244">
        <f>'POMETANJE JP'!G200</f>
        <v>783904.19999999984</v>
      </c>
      <c r="D14" s="245">
        <v>3.7999999999999999E-2</v>
      </c>
      <c r="E14" s="246">
        <f>C14*D14</f>
        <v>29788.359599999992</v>
      </c>
      <c r="F14" s="248">
        <v>9.5</v>
      </c>
      <c r="G14" s="248">
        <f>1.095*E14</f>
        <v>32618.253761999989</v>
      </c>
    </row>
    <row r="15" spans="1:7" ht="15" thickBot="1" x14ac:dyDescent="0.25">
      <c r="A15" s="243" t="s">
        <v>20</v>
      </c>
      <c r="B15" s="239" t="s">
        <v>18</v>
      </c>
      <c r="C15" s="244">
        <f>'POMETANJE JP'!E247</f>
        <v>60576</v>
      </c>
      <c r="D15" s="245">
        <v>5.3999999999999999E-2</v>
      </c>
      <c r="E15" s="246">
        <f>D15*C15</f>
        <v>3271.1039999999998</v>
      </c>
      <c r="F15" s="248">
        <v>9.5</v>
      </c>
      <c r="G15" s="248">
        <f>E15*1.095</f>
        <v>3581.8588799999998</v>
      </c>
    </row>
    <row r="16" spans="1:7" ht="15" thickBot="1" x14ac:dyDescent="0.25">
      <c r="A16" s="243" t="s">
        <v>21</v>
      </c>
      <c r="B16" s="239" t="s">
        <v>18</v>
      </c>
      <c r="C16" s="244">
        <f>'POMETANJE JP'!E248</f>
        <v>92898</v>
      </c>
      <c r="D16" s="245">
        <v>5.5E-2</v>
      </c>
      <c r="E16" s="246">
        <f>D16*C16</f>
        <v>5109.3900000000003</v>
      </c>
      <c r="F16" s="248">
        <v>9.5</v>
      </c>
      <c r="G16" s="248">
        <f>1.095*E16</f>
        <v>5594.7820499999998</v>
      </c>
    </row>
    <row r="17" spans="1:7" ht="15" thickBot="1" x14ac:dyDescent="0.25">
      <c r="A17" s="243" t="s">
        <v>22</v>
      </c>
      <c r="B17" s="239" t="s">
        <v>18</v>
      </c>
      <c r="C17" s="244">
        <f>'POMETANJE JP'!E274</f>
        <v>34759.199999999997</v>
      </c>
      <c r="D17" s="245">
        <v>5.3999999999999999E-2</v>
      </c>
      <c r="E17" s="246">
        <f>D17*C17</f>
        <v>1876.9967999999999</v>
      </c>
      <c r="F17" s="248">
        <v>9.5</v>
      </c>
      <c r="G17" s="248">
        <f>1.095*E17</f>
        <v>2055.3114959999998</v>
      </c>
    </row>
    <row r="18" spans="1:7" ht="15.75" thickBot="1" x14ac:dyDescent="0.3">
      <c r="A18" s="1" t="s">
        <v>23</v>
      </c>
      <c r="B18" s="239"/>
      <c r="C18" s="245"/>
      <c r="D18" s="245"/>
      <c r="E18" s="246"/>
      <c r="F18" s="248"/>
      <c r="G18" s="242">
        <f>SUM(G19:G21)</f>
        <v>55769.981549999997</v>
      </c>
    </row>
    <row r="19" spans="1:7" ht="15" thickBot="1" x14ac:dyDescent="0.25">
      <c r="A19" s="243" t="s">
        <v>24</v>
      </c>
      <c r="B19" s="239" t="s">
        <v>18</v>
      </c>
      <c r="C19" s="244">
        <f>'NAVLAKA IN KOŠI'!G80</f>
        <v>3677020</v>
      </c>
      <c r="D19" s="245">
        <v>7.0000000000000001E-3</v>
      </c>
      <c r="E19" s="246">
        <f>D19*C19</f>
        <v>25739.14</v>
      </c>
      <c r="F19" s="248">
        <v>9.5</v>
      </c>
      <c r="G19" s="248">
        <f>1.095*E19</f>
        <v>28184.3583</v>
      </c>
    </row>
    <row r="20" spans="1:7" ht="15" thickBot="1" x14ac:dyDescent="0.25">
      <c r="A20" s="243" t="s">
        <v>25</v>
      </c>
      <c r="B20" s="239" t="s">
        <v>26</v>
      </c>
      <c r="C20" s="244">
        <f>'NAVLAKA IN KOŠI'!G202</f>
        <v>17911</v>
      </c>
      <c r="D20" s="245">
        <v>1.35</v>
      </c>
      <c r="E20" s="246">
        <f>D20*C20</f>
        <v>24179.850000000002</v>
      </c>
      <c r="F20" s="248">
        <v>9.5</v>
      </c>
      <c r="G20" s="248">
        <f>E20*1.095</f>
        <v>26476.935750000001</v>
      </c>
    </row>
    <row r="21" spans="1:7" ht="15" thickBot="1" x14ac:dyDescent="0.25">
      <c r="A21" s="243" t="s">
        <v>27</v>
      </c>
      <c r="B21" s="239" t="s">
        <v>26</v>
      </c>
      <c r="C21" s="245">
        <f>'NAVLAKA IN KOŠI'!G210</f>
        <v>750</v>
      </c>
      <c r="D21" s="245">
        <v>1.35</v>
      </c>
      <c r="E21" s="245">
        <f>D21*C21</f>
        <v>1012.5000000000001</v>
      </c>
      <c r="F21" s="248">
        <v>9.5</v>
      </c>
      <c r="G21" s="248">
        <f>E21*1.095</f>
        <v>1108.6875</v>
      </c>
    </row>
    <row r="22" spans="1:7" ht="15.75" thickBot="1" x14ac:dyDescent="0.3">
      <c r="A22" s="1" t="s">
        <v>28</v>
      </c>
      <c r="B22" s="239"/>
      <c r="C22" s="245"/>
      <c r="D22" s="245"/>
      <c r="E22" s="245"/>
      <c r="F22" s="248"/>
      <c r="G22" s="249">
        <f>SUM(G23:G24)</f>
        <v>54671.057240000002</v>
      </c>
    </row>
    <row r="23" spans="1:7" ht="15" thickBot="1" x14ac:dyDescent="0.25">
      <c r="A23" s="243" t="s">
        <v>29</v>
      </c>
      <c r="B23" s="239" t="s">
        <v>18</v>
      </c>
      <c r="C23" s="244"/>
      <c r="D23" s="35" t="s">
        <v>30</v>
      </c>
      <c r="E23" s="246">
        <f>'ZELENE POVRŠINE'!H84</f>
        <v>42816.022000000004</v>
      </c>
      <c r="F23" s="248">
        <v>22</v>
      </c>
      <c r="G23" s="248">
        <f t="shared" ref="G23:G28" si="0">E23*1.22</f>
        <v>52235.546840000003</v>
      </c>
    </row>
    <row r="24" spans="1:7" ht="15" thickBot="1" x14ac:dyDescent="0.25">
      <c r="A24" s="243" t="s">
        <v>31</v>
      </c>
      <c r="B24" s="239" t="s">
        <v>18</v>
      </c>
      <c r="C24" s="244">
        <f>'ZELENE POVRŠINE'!F100</f>
        <v>8318</v>
      </c>
      <c r="D24" s="245">
        <v>0.24</v>
      </c>
      <c r="E24" s="246">
        <f>D24*C24</f>
        <v>1996.32</v>
      </c>
      <c r="F24" s="248">
        <v>22</v>
      </c>
      <c r="G24" s="248">
        <f t="shared" si="0"/>
        <v>2435.5103999999997</v>
      </c>
    </row>
    <row r="25" spans="1:7" ht="15.75" thickBot="1" x14ac:dyDescent="0.3">
      <c r="A25" s="1" t="s">
        <v>32</v>
      </c>
      <c r="B25" s="239"/>
      <c r="C25" s="245"/>
      <c r="D25" s="245"/>
      <c r="E25" s="246">
        <f>'OSKRBA VRTNIC'!L38</f>
        <v>9044</v>
      </c>
      <c r="F25" s="248">
        <v>22</v>
      </c>
      <c r="G25" s="250">
        <f t="shared" si="0"/>
        <v>11033.68</v>
      </c>
    </row>
    <row r="26" spans="1:7" ht="15.75" thickBot="1" x14ac:dyDescent="0.3">
      <c r="A26" s="251" t="s">
        <v>33</v>
      </c>
      <c r="B26" s="239" t="s">
        <v>18</v>
      </c>
      <c r="C26" s="244">
        <f>'ZELENE POVRŠINE'!F137</f>
        <v>4520</v>
      </c>
      <c r="D26" s="245">
        <v>2.2400000000000002</v>
      </c>
      <c r="E26" s="246">
        <f>D26*C26</f>
        <v>10124.800000000001</v>
      </c>
      <c r="F26" s="248">
        <v>22</v>
      </c>
      <c r="G26" s="248">
        <f t="shared" si="0"/>
        <v>12352.256000000001</v>
      </c>
    </row>
    <row r="27" spans="1:7" ht="15.75" thickBot="1" x14ac:dyDescent="0.3">
      <c r="A27" s="251" t="s">
        <v>34</v>
      </c>
      <c r="B27" s="239" t="s">
        <v>18</v>
      </c>
      <c r="C27" s="244">
        <f>'ZELENE POVRŠINE'!F121</f>
        <v>1219</v>
      </c>
      <c r="D27" s="245">
        <v>2.2400000000000002</v>
      </c>
      <c r="E27" s="246">
        <f>D27*C27</f>
        <v>2730.5600000000004</v>
      </c>
      <c r="F27" s="248">
        <v>22</v>
      </c>
      <c r="G27" s="248">
        <f t="shared" si="0"/>
        <v>3331.2832000000003</v>
      </c>
    </row>
    <row r="28" spans="1:7" ht="15.75" thickBot="1" x14ac:dyDescent="0.3">
      <c r="A28" s="282" t="s">
        <v>35</v>
      </c>
      <c r="B28" s="239"/>
      <c r="C28" s="245"/>
      <c r="D28" s="245"/>
      <c r="E28" s="246">
        <f>'OSTALA DELA'!E17</f>
        <v>35230.5</v>
      </c>
      <c r="F28" s="248">
        <v>22</v>
      </c>
      <c r="G28" s="248">
        <f t="shared" si="0"/>
        <v>42981.21</v>
      </c>
    </row>
    <row r="29" spans="1:7" ht="17.25" customHeight="1" thickBot="1" x14ac:dyDescent="0.3">
      <c r="A29" s="283" t="s">
        <v>660</v>
      </c>
      <c r="B29" s="281"/>
      <c r="C29" s="252"/>
      <c r="D29" s="252"/>
      <c r="E29" s="253">
        <f>SUM(E13:E28)</f>
        <v>244070.07039999997</v>
      </c>
      <c r="F29" s="248"/>
      <c r="G29" s="242">
        <f>G28+G27+G26+G25+G24+G23+G21+G20+G19+G17+G16+G15+G14+G13</f>
        <v>279999.50233799999</v>
      </c>
    </row>
    <row r="30" spans="1:7" x14ac:dyDescent="0.2">
      <c r="C30" s="225"/>
    </row>
    <row r="31" spans="1:7" x14ac:dyDescent="0.2">
      <c r="C31" s="254"/>
    </row>
    <row r="33" spans="3:3" x14ac:dyDescent="0.2">
      <c r="C33" s="255"/>
    </row>
  </sheetData>
  <sheetProtection sheet="1" objects="1" scenarios="1"/>
  <mergeCells count="2">
    <mergeCell ref="A2:G3"/>
    <mergeCell ref="A8:G8"/>
  </mergeCells>
  <phoneticPr fontId="9"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4"/>
  <sheetViews>
    <sheetView topLeftCell="A257" zoomScaleNormal="100" workbookViewId="0">
      <selection activeCell="B262" sqref="B262"/>
    </sheetView>
  </sheetViews>
  <sheetFormatPr defaultRowHeight="14.25" x14ac:dyDescent="0.2"/>
  <cols>
    <col min="1" max="1" width="34.140625" style="10" customWidth="1"/>
    <col min="2" max="2" width="21.140625" style="10" customWidth="1"/>
    <col min="3" max="3" width="9.42578125" style="10" customWidth="1"/>
    <col min="4" max="4" width="9.140625" style="10"/>
    <col min="5" max="5" width="12.7109375" style="254" bestFit="1" customWidth="1"/>
    <col min="6" max="6" width="12.42578125" style="10" customWidth="1"/>
    <col min="7" max="7" width="12.7109375" style="10" bestFit="1" customWidth="1"/>
    <col min="8" max="8" width="9.5703125" style="10" bestFit="1" customWidth="1"/>
    <col min="9" max="9" width="10.140625" style="10" bestFit="1" customWidth="1"/>
    <col min="10" max="16384" width="9.140625" style="10"/>
  </cols>
  <sheetData>
    <row r="1" spans="1:9" x14ac:dyDescent="0.2">
      <c r="A1" s="334" t="s">
        <v>658</v>
      </c>
      <c r="B1" s="335"/>
      <c r="C1" s="335"/>
      <c r="D1" s="335"/>
      <c r="E1" s="335"/>
      <c r="F1" s="335"/>
      <c r="G1" s="335"/>
      <c r="H1" s="335"/>
      <c r="I1" s="336"/>
    </row>
    <row r="2" spans="1:9" ht="15" thickBot="1" x14ac:dyDescent="0.25">
      <c r="A2" s="337"/>
      <c r="B2" s="338"/>
      <c r="C2" s="338"/>
      <c r="D2" s="338"/>
      <c r="E2" s="338"/>
      <c r="F2" s="338"/>
      <c r="G2" s="338"/>
      <c r="H2" s="338"/>
      <c r="I2" s="339"/>
    </row>
    <row r="3" spans="1:9" ht="15.75" thickBot="1" x14ac:dyDescent="0.3">
      <c r="A3" s="343" t="s">
        <v>36</v>
      </c>
      <c r="B3" s="344"/>
      <c r="C3" s="344"/>
      <c r="D3" s="344"/>
      <c r="E3" s="344"/>
      <c r="F3" s="344"/>
      <c r="G3" s="344"/>
      <c r="H3" s="344"/>
      <c r="I3" s="345"/>
    </row>
    <row r="4" spans="1:9" ht="15.75" thickBot="1" x14ac:dyDescent="0.3">
      <c r="A4" s="340" t="s">
        <v>37</v>
      </c>
      <c r="B4" s="341"/>
      <c r="C4" s="341"/>
      <c r="D4" s="341"/>
      <c r="E4" s="341"/>
      <c r="F4" s="341"/>
      <c r="G4" s="341"/>
      <c r="H4" s="341"/>
      <c r="I4" s="342"/>
    </row>
    <row r="5" spans="1:9" ht="15.75" thickBot="1" x14ac:dyDescent="0.3">
      <c r="A5" s="1" t="s">
        <v>38</v>
      </c>
      <c r="B5" s="14" t="s">
        <v>39</v>
      </c>
      <c r="C5" s="12" t="s">
        <v>668</v>
      </c>
      <c r="D5" s="13" t="s">
        <v>40</v>
      </c>
      <c r="E5" s="284" t="s">
        <v>41</v>
      </c>
      <c r="F5" s="16" t="s">
        <v>42</v>
      </c>
      <c r="G5" s="13" t="s">
        <v>43</v>
      </c>
      <c r="H5" s="13" t="s">
        <v>44</v>
      </c>
      <c r="I5" s="13" t="s">
        <v>45</v>
      </c>
    </row>
    <row r="6" spans="1:9" ht="15.75" thickBot="1" x14ac:dyDescent="0.3">
      <c r="A6" s="6" t="s">
        <v>46</v>
      </c>
      <c r="B6" s="36"/>
      <c r="C6" s="169"/>
      <c r="D6" s="37"/>
      <c r="E6" s="285"/>
      <c r="F6" s="38"/>
      <c r="G6" s="37"/>
      <c r="H6" s="39"/>
      <c r="I6" s="40"/>
    </row>
    <row r="7" spans="1:9" ht="43.5" customHeight="1" x14ac:dyDescent="0.2">
      <c r="A7" s="170" t="s">
        <v>47</v>
      </c>
      <c r="B7" s="157" t="s">
        <v>650</v>
      </c>
      <c r="C7" s="159">
        <v>1944</v>
      </c>
      <c r="D7" s="158">
        <v>4</v>
      </c>
      <c r="E7" s="286">
        <v>48</v>
      </c>
      <c r="F7" s="3" t="s">
        <v>48</v>
      </c>
      <c r="G7" s="23">
        <f>E7*C7</f>
        <v>93312</v>
      </c>
      <c r="H7" s="27">
        <v>2.4E-2</v>
      </c>
      <c r="I7" s="33">
        <f>H7*G7</f>
        <v>2239.4879999999998</v>
      </c>
    </row>
    <row r="8" spans="1:9" ht="42.75" x14ac:dyDescent="0.2">
      <c r="A8" s="171" t="s">
        <v>47</v>
      </c>
      <c r="B8" s="143" t="s">
        <v>49</v>
      </c>
      <c r="C8" s="145">
        <v>1968</v>
      </c>
      <c r="D8" s="144">
        <v>4</v>
      </c>
      <c r="E8" s="287">
        <v>48</v>
      </c>
      <c r="F8" s="2" t="s">
        <v>48</v>
      </c>
      <c r="G8" s="18">
        <f>E8*C8</f>
        <v>94464</v>
      </c>
      <c r="H8" s="17">
        <v>2.4E-2</v>
      </c>
      <c r="I8" s="31">
        <f>H8*G8</f>
        <v>2267.136</v>
      </c>
    </row>
    <row r="9" spans="1:9" ht="59.45" customHeight="1" x14ac:dyDescent="0.2">
      <c r="A9" s="171" t="s">
        <v>47</v>
      </c>
      <c r="B9" s="143" t="s">
        <v>50</v>
      </c>
      <c r="C9" s="145">
        <v>2600</v>
      </c>
      <c r="D9" s="144">
        <v>4</v>
      </c>
      <c r="E9" s="287">
        <v>48</v>
      </c>
      <c r="F9" s="2" t="s">
        <v>48</v>
      </c>
      <c r="G9" s="18">
        <f t="shared" ref="G9:G72" si="0">E9*C9</f>
        <v>124800</v>
      </c>
      <c r="H9" s="17">
        <v>2.4E-2</v>
      </c>
      <c r="I9" s="31">
        <f t="shared" ref="I9:I72" si="1">H9*G9</f>
        <v>2995.2000000000003</v>
      </c>
    </row>
    <row r="10" spans="1:9" ht="31.5" customHeight="1" x14ac:dyDescent="0.2">
      <c r="A10" s="142" t="s">
        <v>51</v>
      </c>
      <c r="B10" s="143" t="s">
        <v>52</v>
      </c>
      <c r="C10" s="145">
        <v>1700</v>
      </c>
      <c r="D10" s="144">
        <v>4</v>
      </c>
      <c r="E10" s="287">
        <v>12</v>
      </c>
      <c r="F10" s="2" t="s">
        <v>53</v>
      </c>
      <c r="G10" s="18">
        <f t="shared" si="0"/>
        <v>20400</v>
      </c>
      <c r="H10" s="17">
        <v>2.4E-2</v>
      </c>
      <c r="I10" s="31">
        <f t="shared" si="1"/>
        <v>489.6</v>
      </c>
    </row>
    <row r="11" spans="1:9" x14ac:dyDescent="0.2">
      <c r="A11" s="142" t="s">
        <v>54</v>
      </c>
      <c r="B11" s="143" t="s">
        <v>55</v>
      </c>
      <c r="C11" s="145">
        <v>1668</v>
      </c>
      <c r="D11" s="144">
        <v>4</v>
      </c>
      <c r="E11" s="287">
        <v>12</v>
      </c>
      <c r="F11" s="2" t="s">
        <v>53</v>
      </c>
      <c r="G11" s="18">
        <f t="shared" si="0"/>
        <v>20016</v>
      </c>
      <c r="H11" s="17">
        <v>2.4E-2</v>
      </c>
      <c r="I11" s="31">
        <f t="shared" si="1"/>
        <v>480.38400000000001</v>
      </c>
    </row>
    <row r="12" spans="1:9" x14ac:dyDescent="0.2">
      <c r="A12" s="142" t="s">
        <v>56</v>
      </c>
      <c r="B12" s="143" t="s">
        <v>57</v>
      </c>
      <c r="C12" s="145">
        <v>1172</v>
      </c>
      <c r="D12" s="144">
        <v>4</v>
      </c>
      <c r="E12" s="287">
        <v>24</v>
      </c>
      <c r="F12" s="2" t="s">
        <v>58</v>
      </c>
      <c r="G12" s="18">
        <f t="shared" si="0"/>
        <v>28128</v>
      </c>
      <c r="H12" s="17">
        <v>2.4E-2</v>
      </c>
      <c r="I12" s="31">
        <f t="shared" si="1"/>
        <v>675.072</v>
      </c>
    </row>
    <row r="13" spans="1:9" ht="57" x14ac:dyDescent="0.2">
      <c r="A13" s="142" t="s">
        <v>56</v>
      </c>
      <c r="B13" s="98" t="s">
        <v>59</v>
      </c>
      <c r="C13" s="145">
        <v>1014</v>
      </c>
      <c r="D13" s="144">
        <v>3</v>
      </c>
      <c r="E13" s="287">
        <v>12</v>
      </c>
      <c r="F13" s="2" t="s">
        <v>53</v>
      </c>
      <c r="G13" s="18">
        <f t="shared" si="0"/>
        <v>12168</v>
      </c>
      <c r="H13" s="17">
        <v>2.4E-2</v>
      </c>
      <c r="I13" s="31">
        <f t="shared" si="1"/>
        <v>292.03199999999998</v>
      </c>
    </row>
    <row r="14" spans="1:9" x14ac:dyDescent="0.2">
      <c r="A14" s="142" t="s">
        <v>60</v>
      </c>
      <c r="B14" s="143" t="s">
        <v>61</v>
      </c>
      <c r="C14" s="145">
        <v>990</v>
      </c>
      <c r="D14" s="144">
        <v>3</v>
      </c>
      <c r="E14" s="287">
        <v>48</v>
      </c>
      <c r="F14" s="2" t="s">
        <v>48</v>
      </c>
      <c r="G14" s="18">
        <f t="shared" si="0"/>
        <v>47520</v>
      </c>
      <c r="H14" s="17">
        <v>2.4E-2</v>
      </c>
      <c r="I14" s="31">
        <f t="shared" si="1"/>
        <v>1140.48</v>
      </c>
    </row>
    <row r="15" spans="1:9" ht="28.5" x14ac:dyDescent="0.2">
      <c r="A15" s="142" t="s">
        <v>60</v>
      </c>
      <c r="B15" s="143" t="s">
        <v>62</v>
      </c>
      <c r="C15" s="145">
        <v>708</v>
      </c>
      <c r="D15" s="144">
        <v>4</v>
      </c>
      <c r="E15" s="287">
        <v>24</v>
      </c>
      <c r="F15" s="2" t="s">
        <v>58</v>
      </c>
      <c r="G15" s="18">
        <f t="shared" si="0"/>
        <v>16992</v>
      </c>
      <c r="H15" s="17">
        <v>2.4E-2</v>
      </c>
      <c r="I15" s="31">
        <f t="shared" si="1"/>
        <v>407.80799999999999</v>
      </c>
    </row>
    <row r="16" spans="1:9" x14ac:dyDescent="0.2">
      <c r="A16" s="142" t="s">
        <v>63</v>
      </c>
      <c r="B16" s="143" t="s">
        <v>64</v>
      </c>
      <c r="C16" s="145">
        <v>306</v>
      </c>
      <c r="D16" s="144">
        <v>3</v>
      </c>
      <c r="E16" s="287">
        <v>12</v>
      </c>
      <c r="F16" s="2" t="s">
        <v>53</v>
      </c>
      <c r="G16" s="18">
        <f t="shared" si="0"/>
        <v>3672</v>
      </c>
      <c r="H16" s="17">
        <v>2.4E-2</v>
      </c>
      <c r="I16" s="31">
        <f t="shared" si="1"/>
        <v>88.128</v>
      </c>
    </row>
    <row r="17" spans="1:9" ht="29.1" customHeight="1" x14ac:dyDescent="0.2">
      <c r="A17" s="142" t="s">
        <v>65</v>
      </c>
      <c r="B17" s="143" t="s">
        <v>66</v>
      </c>
      <c r="C17" s="145">
        <v>135</v>
      </c>
      <c r="D17" s="144">
        <v>3</v>
      </c>
      <c r="E17" s="287">
        <v>12</v>
      </c>
      <c r="F17" s="2" t="s">
        <v>53</v>
      </c>
      <c r="G17" s="18">
        <f t="shared" si="0"/>
        <v>1620</v>
      </c>
      <c r="H17" s="17">
        <v>2.4E-2</v>
      </c>
      <c r="I17" s="31">
        <f t="shared" si="1"/>
        <v>38.880000000000003</v>
      </c>
    </row>
    <row r="18" spans="1:9" x14ac:dyDescent="0.2">
      <c r="A18" s="142" t="s">
        <v>67</v>
      </c>
      <c r="B18" s="143" t="s">
        <v>68</v>
      </c>
      <c r="C18" s="145">
        <v>540</v>
      </c>
      <c r="D18" s="144">
        <v>4</v>
      </c>
      <c r="E18" s="287">
        <v>12</v>
      </c>
      <c r="F18" s="2" t="s">
        <v>53</v>
      </c>
      <c r="G18" s="18">
        <f t="shared" si="0"/>
        <v>6480</v>
      </c>
      <c r="H18" s="17">
        <v>2.4E-2</v>
      </c>
      <c r="I18" s="31">
        <f t="shared" si="1"/>
        <v>155.52000000000001</v>
      </c>
    </row>
    <row r="19" spans="1:9" x14ac:dyDescent="0.2">
      <c r="A19" s="142" t="s">
        <v>69</v>
      </c>
      <c r="B19" s="143" t="s">
        <v>70</v>
      </c>
      <c r="C19" s="145">
        <v>852</v>
      </c>
      <c r="D19" s="144">
        <v>4</v>
      </c>
      <c r="E19" s="287">
        <v>12</v>
      </c>
      <c r="F19" s="2" t="s">
        <v>53</v>
      </c>
      <c r="G19" s="18">
        <f t="shared" si="0"/>
        <v>10224</v>
      </c>
      <c r="H19" s="17">
        <v>2.4E-2</v>
      </c>
      <c r="I19" s="31">
        <f t="shared" si="1"/>
        <v>245.376</v>
      </c>
    </row>
    <row r="20" spans="1:9" x14ac:dyDescent="0.2">
      <c r="A20" s="142" t="s">
        <v>71</v>
      </c>
      <c r="B20" s="143" t="s">
        <v>72</v>
      </c>
      <c r="C20" s="145">
        <v>440</v>
      </c>
      <c r="D20" s="144">
        <v>4</v>
      </c>
      <c r="E20" s="287">
        <v>12</v>
      </c>
      <c r="F20" s="2" t="s">
        <v>53</v>
      </c>
      <c r="G20" s="18">
        <f t="shared" si="0"/>
        <v>5280</v>
      </c>
      <c r="H20" s="17">
        <v>2.4E-2</v>
      </c>
      <c r="I20" s="31">
        <f t="shared" si="1"/>
        <v>126.72</v>
      </c>
    </row>
    <row r="21" spans="1:9" x14ac:dyDescent="0.2">
      <c r="A21" s="142" t="s">
        <v>73</v>
      </c>
      <c r="B21" s="143" t="s">
        <v>74</v>
      </c>
      <c r="C21" s="145">
        <v>956</v>
      </c>
      <c r="D21" s="144">
        <v>4</v>
      </c>
      <c r="E21" s="287">
        <v>24</v>
      </c>
      <c r="F21" s="2" t="s">
        <v>58</v>
      </c>
      <c r="G21" s="18">
        <f t="shared" si="0"/>
        <v>22944</v>
      </c>
      <c r="H21" s="17">
        <v>2.4E-2</v>
      </c>
      <c r="I21" s="31">
        <f t="shared" si="1"/>
        <v>550.65600000000006</v>
      </c>
    </row>
    <row r="22" spans="1:9" ht="28.5" x14ac:dyDescent="0.2">
      <c r="A22" s="142" t="s">
        <v>75</v>
      </c>
      <c r="B22" s="143" t="s">
        <v>76</v>
      </c>
      <c r="C22" s="145">
        <v>2016</v>
      </c>
      <c r="D22" s="144">
        <v>4</v>
      </c>
      <c r="E22" s="287">
        <v>12</v>
      </c>
      <c r="F22" s="2" t="s">
        <v>53</v>
      </c>
      <c r="G22" s="18">
        <f t="shared" si="0"/>
        <v>24192</v>
      </c>
      <c r="H22" s="17">
        <v>2.4E-2</v>
      </c>
      <c r="I22" s="31">
        <f t="shared" si="1"/>
        <v>580.60800000000006</v>
      </c>
    </row>
    <row r="23" spans="1:9" x14ac:dyDescent="0.2">
      <c r="A23" s="142" t="s">
        <v>77</v>
      </c>
      <c r="B23" s="143" t="s">
        <v>78</v>
      </c>
      <c r="C23" s="145">
        <v>186</v>
      </c>
      <c r="D23" s="144">
        <v>2</v>
      </c>
      <c r="E23" s="287">
        <v>12</v>
      </c>
      <c r="F23" s="2" t="s">
        <v>53</v>
      </c>
      <c r="G23" s="18">
        <f t="shared" si="0"/>
        <v>2232</v>
      </c>
      <c r="H23" s="17">
        <v>2.4E-2</v>
      </c>
      <c r="I23" s="31">
        <f t="shared" si="1"/>
        <v>53.567999999999998</v>
      </c>
    </row>
    <row r="24" spans="1:9" x14ac:dyDescent="0.2">
      <c r="A24" s="142" t="s">
        <v>79</v>
      </c>
      <c r="B24" s="143" t="s">
        <v>80</v>
      </c>
      <c r="C24" s="145">
        <v>416</v>
      </c>
      <c r="D24" s="144">
        <v>4</v>
      </c>
      <c r="E24" s="287">
        <v>24</v>
      </c>
      <c r="F24" s="2" t="s">
        <v>58</v>
      </c>
      <c r="G24" s="18">
        <f t="shared" si="0"/>
        <v>9984</v>
      </c>
      <c r="H24" s="17">
        <v>2.4E-2</v>
      </c>
      <c r="I24" s="31">
        <f t="shared" si="1"/>
        <v>239.61600000000001</v>
      </c>
    </row>
    <row r="25" spans="1:9" ht="28.5" x14ac:dyDescent="0.2">
      <c r="A25" s="142" t="s">
        <v>81</v>
      </c>
      <c r="B25" s="143" t="s">
        <v>82</v>
      </c>
      <c r="C25" s="145">
        <v>174</v>
      </c>
      <c r="D25" s="144">
        <v>3</v>
      </c>
      <c r="E25" s="287">
        <v>24</v>
      </c>
      <c r="F25" s="2" t="s">
        <v>58</v>
      </c>
      <c r="G25" s="18">
        <f t="shared" si="0"/>
        <v>4176</v>
      </c>
      <c r="H25" s="17">
        <v>2.4E-2</v>
      </c>
      <c r="I25" s="31">
        <f t="shared" si="1"/>
        <v>100.224</v>
      </c>
    </row>
    <row r="26" spans="1:9" x14ac:dyDescent="0.2">
      <c r="A26" s="142" t="s">
        <v>83</v>
      </c>
      <c r="B26" s="143" t="s">
        <v>84</v>
      </c>
      <c r="C26" s="145">
        <v>1088</v>
      </c>
      <c r="D26" s="144">
        <v>4</v>
      </c>
      <c r="E26" s="287">
        <v>48</v>
      </c>
      <c r="F26" s="2" t="s">
        <v>48</v>
      </c>
      <c r="G26" s="18">
        <f t="shared" si="0"/>
        <v>52224</v>
      </c>
      <c r="H26" s="17">
        <v>2.4E-2</v>
      </c>
      <c r="I26" s="31">
        <f t="shared" si="1"/>
        <v>1253.376</v>
      </c>
    </row>
    <row r="27" spans="1:9" ht="28.5" x14ac:dyDescent="0.2">
      <c r="A27" s="142" t="s">
        <v>85</v>
      </c>
      <c r="B27" s="143" t="s">
        <v>86</v>
      </c>
      <c r="C27" s="145">
        <v>620</v>
      </c>
      <c r="D27" s="144">
        <v>4</v>
      </c>
      <c r="E27" s="288">
        <v>24</v>
      </c>
      <c r="F27" s="94" t="s">
        <v>58</v>
      </c>
      <c r="G27" s="18">
        <f t="shared" si="0"/>
        <v>14880</v>
      </c>
      <c r="H27" s="17">
        <v>2.4E-2</v>
      </c>
      <c r="I27" s="31">
        <f t="shared" si="1"/>
        <v>357.12</v>
      </c>
    </row>
    <row r="28" spans="1:9" x14ac:dyDescent="0.2">
      <c r="A28" s="142" t="s">
        <v>669</v>
      </c>
      <c r="B28" s="143" t="s">
        <v>87</v>
      </c>
      <c r="C28" s="145">
        <v>760</v>
      </c>
      <c r="D28" s="144">
        <v>4</v>
      </c>
      <c r="E28" s="287">
        <v>24</v>
      </c>
      <c r="F28" s="2" t="s">
        <v>58</v>
      </c>
      <c r="G28" s="18">
        <f t="shared" si="0"/>
        <v>18240</v>
      </c>
      <c r="H28" s="17">
        <v>2.4E-2</v>
      </c>
      <c r="I28" s="31">
        <f t="shared" si="1"/>
        <v>437.76</v>
      </c>
    </row>
    <row r="29" spans="1:9" ht="42.75" x14ac:dyDescent="0.2">
      <c r="A29" s="171" t="s">
        <v>85</v>
      </c>
      <c r="B29" s="143" t="s">
        <v>88</v>
      </c>
      <c r="C29" s="145">
        <v>624</v>
      </c>
      <c r="D29" s="144">
        <v>3</v>
      </c>
      <c r="E29" s="287">
        <v>12</v>
      </c>
      <c r="F29" s="2" t="s">
        <v>53</v>
      </c>
      <c r="G29" s="18">
        <f t="shared" si="0"/>
        <v>7488</v>
      </c>
      <c r="H29" s="17">
        <v>2.4E-2</v>
      </c>
      <c r="I29" s="31">
        <f t="shared" si="1"/>
        <v>179.71200000000002</v>
      </c>
    </row>
    <row r="30" spans="1:9" x14ac:dyDescent="0.2">
      <c r="A30" s="142" t="s">
        <v>89</v>
      </c>
      <c r="B30" s="143" t="s">
        <v>90</v>
      </c>
      <c r="C30" s="145">
        <v>724</v>
      </c>
      <c r="D30" s="144">
        <v>4</v>
      </c>
      <c r="E30" s="287">
        <v>12</v>
      </c>
      <c r="F30" s="2" t="s">
        <v>53</v>
      </c>
      <c r="G30" s="18">
        <f t="shared" si="0"/>
        <v>8688</v>
      </c>
      <c r="H30" s="17">
        <v>2.4E-2</v>
      </c>
      <c r="I30" s="31">
        <f t="shared" si="1"/>
        <v>208.512</v>
      </c>
    </row>
    <row r="31" spans="1:9" x14ac:dyDescent="0.2">
      <c r="A31" s="142" t="s">
        <v>91</v>
      </c>
      <c r="B31" s="143" t="s">
        <v>92</v>
      </c>
      <c r="C31" s="145">
        <v>2916</v>
      </c>
      <c r="D31" s="144">
        <v>4</v>
      </c>
      <c r="E31" s="287">
        <v>48</v>
      </c>
      <c r="F31" s="2" t="s">
        <v>48</v>
      </c>
      <c r="G31" s="18">
        <f t="shared" si="0"/>
        <v>139968</v>
      </c>
      <c r="H31" s="17">
        <v>2.4E-2</v>
      </c>
      <c r="I31" s="31">
        <f t="shared" si="1"/>
        <v>3359.232</v>
      </c>
    </row>
    <row r="32" spans="1:9" ht="28.5" x14ac:dyDescent="0.2">
      <c r="A32" s="142" t="s">
        <v>93</v>
      </c>
      <c r="B32" s="143" t="s">
        <v>94</v>
      </c>
      <c r="C32" s="145">
        <v>246</v>
      </c>
      <c r="D32" s="144">
        <v>3</v>
      </c>
      <c r="E32" s="287">
        <v>12</v>
      </c>
      <c r="F32" s="2" t="s">
        <v>53</v>
      </c>
      <c r="G32" s="18">
        <f t="shared" si="0"/>
        <v>2952</v>
      </c>
      <c r="H32" s="17">
        <v>2.4E-2</v>
      </c>
      <c r="I32" s="31">
        <f t="shared" si="1"/>
        <v>70.847999999999999</v>
      </c>
    </row>
    <row r="33" spans="1:9" x14ac:dyDescent="0.2">
      <c r="A33" s="142" t="s">
        <v>95</v>
      </c>
      <c r="B33" s="143" t="s">
        <v>96</v>
      </c>
      <c r="C33" s="145">
        <v>248</v>
      </c>
      <c r="D33" s="144">
        <v>4</v>
      </c>
      <c r="E33" s="287">
        <v>48</v>
      </c>
      <c r="F33" s="2" t="s">
        <v>48</v>
      </c>
      <c r="G33" s="18">
        <f t="shared" si="0"/>
        <v>11904</v>
      </c>
      <c r="H33" s="17">
        <v>2.4E-2</v>
      </c>
      <c r="I33" s="31">
        <f t="shared" si="1"/>
        <v>285.69600000000003</v>
      </c>
    </row>
    <row r="34" spans="1:9" x14ac:dyDescent="0.2">
      <c r="A34" s="142" t="s">
        <v>97</v>
      </c>
      <c r="B34" s="143" t="s">
        <v>98</v>
      </c>
      <c r="C34" s="145">
        <v>816</v>
      </c>
      <c r="D34" s="144">
        <v>4</v>
      </c>
      <c r="E34" s="287">
        <v>48</v>
      </c>
      <c r="F34" s="2" t="s">
        <v>48</v>
      </c>
      <c r="G34" s="18">
        <f t="shared" si="0"/>
        <v>39168</v>
      </c>
      <c r="H34" s="17">
        <v>2.4E-2</v>
      </c>
      <c r="I34" s="31">
        <f t="shared" si="1"/>
        <v>940.03200000000004</v>
      </c>
    </row>
    <row r="35" spans="1:9" x14ac:dyDescent="0.2">
      <c r="A35" s="142" t="s">
        <v>97</v>
      </c>
      <c r="B35" s="143" t="s">
        <v>99</v>
      </c>
      <c r="C35" s="145">
        <v>280</v>
      </c>
      <c r="D35" s="144">
        <v>4</v>
      </c>
      <c r="E35" s="288">
        <v>12</v>
      </c>
      <c r="F35" s="94" t="s">
        <v>53</v>
      </c>
      <c r="G35" s="18">
        <f t="shared" si="0"/>
        <v>3360</v>
      </c>
      <c r="H35" s="17">
        <v>2.4E-2</v>
      </c>
      <c r="I35" s="31">
        <f t="shared" si="1"/>
        <v>80.64</v>
      </c>
    </row>
    <row r="36" spans="1:9" x14ac:dyDescent="0.2">
      <c r="A36" s="142" t="s">
        <v>100</v>
      </c>
      <c r="B36" s="143" t="s">
        <v>101</v>
      </c>
      <c r="C36" s="145">
        <v>411</v>
      </c>
      <c r="D36" s="144">
        <v>3</v>
      </c>
      <c r="E36" s="287">
        <v>12</v>
      </c>
      <c r="F36" s="2" t="s">
        <v>53</v>
      </c>
      <c r="G36" s="18">
        <f t="shared" si="0"/>
        <v>4932</v>
      </c>
      <c r="H36" s="17">
        <v>2.4E-2</v>
      </c>
      <c r="I36" s="31">
        <f t="shared" si="1"/>
        <v>118.36800000000001</v>
      </c>
    </row>
    <row r="37" spans="1:9" ht="42.75" x14ac:dyDescent="0.2">
      <c r="A37" s="172" t="s">
        <v>102</v>
      </c>
      <c r="B37" s="143" t="s">
        <v>103</v>
      </c>
      <c r="C37" s="145">
        <v>2348</v>
      </c>
      <c r="D37" s="144">
        <v>4</v>
      </c>
      <c r="E37" s="287">
        <v>24</v>
      </c>
      <c r="F37" s="2" t="s">
        <v>58</v>
      </c>
      <c r="G37" s="18">
        <f t="shared" si="0"/>
        <v>56352</v>
      </c>
      <c r="H37" s="17">
        <v>2.4E-2</v>
      </c>
      <c r="I37" s="31">
        <f t="shared" si="1"/>
        <v>1352.4480000000001</v>
      </c>
    </row>
    <row r="38" spans="1:9" x14ac:dyDescent="0.2">
      <c r="A38" s="142" t="s">
        <v>100</v>
      </c>
      <c r="B38" s="98" t="s">
        <v>104</v>
      </c>
      <c r="C38" s="145">
        <v>195</v>
      </c>
      <c r="D38" s="49">
        <v>3</v>
      </c>
      <c r="E38" s="287">
        <v>12</v>
      </c>
      <c r="F38" s="2" t="s">
        <v>53</v>
      </c>
      <c r="G38" s="18">
        <f t="shared" si="0"/>
        <v>2340</v>
      </c>
      <c r="H38" s="17">
        <v>2.4E-2</v>
      </c>
      <c r="I38" s="31">
        <f t="shared" si="1"/>
        <v>56.160000000000004</v>
      </c>
    </row>
    <row r="39" spans="1:9" x14ac:dyDescent="0.2">
      <c r="A39" s="142" t="s">
        <v>100</v>
      </c>
      <c r="B39" s="98" t="s">
        <v>105</v>
      </c>
      <c r="C39" s="145">
        <v>216</v>
      </c>
      <c r="D39" s="49">
        <v>3</v>
      </c>
      <c r="E39" s="287">
        <v>12</v>
      </c>
      <c r="F39" s="2" t="s">
        <v>53</v>
      </c>
      <c r="G39" s="18">
        <f t="shared" si="0"/>
        <v>2592</v>
      </c>
      <c r="H39" s="17">
        <v>2.4E-2</v>
      </c>
      <c r="I39" s="31">
        <f t="shared" si="1"/>
        <v>62.207999999999998</v>
      </c>
    </row>
    <row r="40" spans="1:9" x14ac:dyDescent="0.2">
      <c r="A40" s="142" t="s">
        <v>100</v>
      </c>
      <c r="B40" s="98" t="s">
        <v>106</v>
      </c>
      <c r="C40" s="145">
        <v>270</v>
      </c>
      <c r="D40" s="49">
        <v>3</v>
      </c>
      <c r="E40" s="287">
        <v>12</v>
      </c>
      <c r="F40" s="2" t="s">
        <v>53</v>
      </c>
      <c r="G40" s="18">
        <f t="shared" si="0"/>
        <v>3240</v>
      </c>
      <c r="H40" s="17">
        <v>2.4E-2</v>
      </c>
      <c r="I40" s="31">
        <f t="shared" si="1"/>
        <v>77.760000000000005</v>
      </c>
    </row>
    <row r="41" spans="1:9" x14ac:dyDescent="0.2">
      <c r="A41" s="142" t="s">
        <v>100</v>
      </c>
      <c r="B41" s="98" t="s">
        <v>74</v>
      </c>
      <c r="C41" s="145">
        <v>354</v>
      </c>
      <c r="D41" s="49">
        <v>3</v>
      </c>
      <c r="E41" s="287">
        <v>12</v>
      </c>
      <c r="F41" s="2" t="s">
        <v>53</v>
      </c>
      <c r="G41" s="18">
        <f t="shared" si="0"/>
        <v>4248</v>
      </c>
      <c r="H41" s="17">
        <v>2.4E-2</v>
      </c>
      <c r="I41" s="31">
        <f t="shared" si="1"/>
        <v>101.952</v>
      </c>
    </row>
    <row r="42" spans="1:9" x14ac:dyDescent="0.2">
      <c r="A42" s="142" t="s">
        <v>107</v>
      </c>
      <c r="B42" s="143" t="s">
        <v>108</v>
      </c>
      <c r="C42" s="145">
        <v>1964</v>
      </c>
      <c r="D42" s="144">
        <v>4</v>
      </c>
      <c r="E42" s="287">
        <v>12</v>
      </c>
      <c r="F42" s="2" t="s">
        <v>53</v>
      </c>
      <c r="G42" s="18">
        <f t="shared" si="0"/>
        <v>23568</v>
      </c>
      <c r="H42" s="17">
        <v>2.4E-2</v>
      </c>
      <c r="I42" s="31">
        <f t="shared" si="1"/>
        <v>565.63200000000006</v>
      </c>
    </row>
    <row r="43" spans="1:9" x14ac:dyDescent="0.2">
      <c r="A43" s="142" t="s">
        <v>107</v>
      </c>
      <c r="B43" s="143" t="s">
        <v>109</v>
      </c>
      <c r="C43" s="145">
        <v>384</v>
      </c>
      <c r="D43" s="144">
        <v>4</v>
      </c>
      <c r="E43" s="287">
        <v>12</v>
      </c>
      <c r="F43" s="2" t="s">
        <v>53</v>
      </c>
      <c r="G43" s="18">
        <f t="shared" si="0"/>
        <v>4608</v>
      </c>
      <c r="H43" s="17">
        <v>2.4E-2</v>
      </c>
      <c r="I43" s="31">
        <f t="shared" si="1"/>
        <v>110.592</v>
      </c>
    </row>
    <row r="44" spans="1:9" x14ac:dyDescent="0.2">
      <c r="A44" s="142" t="s">
        <v>107</v>
      </c>
      <c r="B44" s="143" t="s">
        <v>110</v>
      </c>
      <c r="C44" s="145">
        <v>360</v>
      </c>
      <c r="D44" s="144">
        <v>4</v>
      </c>
      <c r="E44" s="287">
        <v>12</v>
      </c>
      <c r="F44" s="2" t="s">
        <v>53</v>
      </c>
      <c r="G44" s="18">
        <f t="shared" si="0"/>
        <v>4320</v>
      </c>
      <c r="H44" s="17">
        <v>2.4E-2</v>
      </c>
      <c r="I44" s="31">
        <f t="shared" si="1"/>
        <v>103.68</v>
      </c>
    </row>
    <row r="45" spans="1:9" x14ac:dyDescent="0.2">
      <c r="A45" s="142" t="s">
        <v>107</v>
      </c>
      <c r="B45" s="143" t="s">
        <v>111</v>
      </c>
      <c r="C45" s="145">
        <v>392</v>
      </c>
      <c r="D45" s="144">
        <v>4</v>
      </c>
      <c r="E45" s="287">
        <v>12</v>
      </c>
      <c r="F45" s="2" t="s">
        <v>53</v>
      </c>
      <c r="G45" s="18">
        <f t="shared" si="0"/>
        <v>4704</v>
      </c>
      <c r="H45" s="17">
        <v>2.4E-2</v>
      </c>
      <c r="I45" s="31">
        <f t="shared" si="1"/>
        <v>112.896</v>
      </c>
    </row>
    <row r="46" spans="1:9" ht="31.5" customHeight="1" x14ac:dyDescent="0.2">
      <c r="A46" s="142" t="s">
        <v>112</v>
      </c>
      <c r="B46" s="143" t="s">
        <v>113</v>
      </c>
      <c r="C46" s="145">
        <v>252</v>
      </c>
      <c r="D46" s="144">
        <v>4</v>
      </c>
      <c r="E46" s="287">
        <v>12</v>
      </c>
      <c r="F46" s="2" t="s">
        <v>53</v>
      </c>
      <c r="G46" s="18">
        <f t="shared" si="0"/>
        <v>3024</v>
      </c>
      <c r="H46" s="17">
        <v>2.4E-2</v>
      </c>
      <c r="I46" s="31">
        <f t="shared" si="1"/>
        <v>72.576000000000008</v>
      </c>
    </row>
    <row r="47" spans="1:9" ht="28.5" x14ac:dyDescent="0.2">
      <c r="A47" s="142" t="s">
        <v>114</v>
      </c>
      <c r="B47" s="143" t="s">
        <v>115</v>
      </c>
      <c r="C47" s="145">
        <v>165</v>
      </c>
      <c r="D47" s="144">
        <v>3</v>
      </c>
      <c r="E47" s="287">
        <v>12</v>
      </c>
      <c r="F47" s="2" t="s">
        <v>53</v>
      </c>
      <c r="G47" s="18">
        <f t="shared" si="0"/>
        <v>1980</v>
      </c>
      <c r="H47" s="17">
        <v>2.4E-2</v>
      </c>
      <c r="I47" s="31">
        <f t="shared" si="1"/>
        <v>47.52</v>
      </c>
    </row>
    <row r="48" spans="1:9" x14ac:dyDescent="0.2">
      <c r="A48" s="142" t="s">
        <v>116</v>
      </c>
      <c r="B48" s="143" t="s">
        <v>117</v>
      </c>
      <c r="C48" s="145">
        <v>772</v>
      </c>
      <c r="D48" s="144">
        <v>4</v>
      </c>
      <c r="E48" s="287">
        <v>12</v>
      </c>
      <c r="F48" s="2" t="s">
        <v>53</v>
      </c>
      <c r="G48" s="18">
        <f t="shared" si="0"/>
        <v>9264</v>
      </c>
      <c r="H48" s="17">
        <v>2.4E-2</v>
      </c>
      <c r="I48" s="31">
        <f t="shared" si="1"/>
        <v>222.33600000000001</v>
      </c>
    </row>
    <row r="49" spans="1:9" x14ac:dyDescent="0.2">
      <c r="A49" s="142" t="s">
        <v>118</v>
      </c>
      <c r="B49" s="143" t="s">
        <v>104</v>
      </c>
      <c r="C49" s="145">
        <v>984</v>
      </c>
      <c r="D49" s="144">
        <v>4</v>
      </c>
      <c r="E49" s="287">
        <v>48</v>
      </c>
      <c r="F49" s="2" t="s">
        <v>48</v>
      </c>
      <c r="G49" s="18">
        <f t="shared" si="0"/>
        <v>47232</v>
      </c>
      <c r="H49" s="17">
        <v>2.4E-2</v>
      </c>
      <c r="I49" s="31">
        <f t="shared" si="1"/>
        <v>1133.568</v>
      </c>
    </row>
    <row r="50" spans="1:9" x14ac:dyDescent="0.2">
      <c r="A50" s="142" t="s">
        <v>119</v>
      </c>
      <c r="B50" s="143" t="s">
        <v>120</v>
      </c>
      <c r="C50" s="145">
        <v>357</v>
      </c>
      <c r="D50" s="144">
        <v>3</v>
      </c>
      <c r="E50" s="287">
        <v>48</v>
      </c>
      <c r="F50" s="2" t="s">
        <v>48</v>
      </c>
      <c r="G50" s="18">
        <f t="shared" si="0"/>
        <v>17136</v>
      </c>
      <c r="H50" s="17">
        <v>2.4E-2</v>
      </c>
      <c r="I50" s="31">
        <f t="shared" si="1"/>
        <v>411.26400000000001</v>
      </c>
    </row>
    <row r="51" spans="1:9" x14ac:dyDescent="0.2">
      <c r="A51" s="142" t="s">
        <v>121</v>
      </c>
      <c r="B51" s="143" t="s">
        <v>122</v>
      </c>
      <c r="C51" s="145">
        <v>699</v>
      </c>
      <c r="D51" s="144">
        <v>3</v>
      </c>
      <c r="E51" s="287">
        <v>12</v>
      </c>
      <c r="F51" s="2" t="s">
        <v>53</v>
      </c>
      <c r="G51" s="18">
        <f t="shared" si="0"/>
        <v>8388</v>
      </c>
      <c r="H51" s="17">
        <v>2.4E-2</v>
      </c>
      <c r="I51" s="31">
        <f t="shared" si="1"/>
        <v>201.31200000000001</v>
      </c>
    </row>
    <row r="52" spans="1:9" ht="28.5" x14ac:dyDescent="0.2">
      <c r="A52" s="142" t="s">
        <v>123</v>
      </c>
      <c r="B52" s="143" t="s">
        <v>124</v>
      </c>
      <c r="C52" s="145">
        <v>764</v>
      </c>
      <c r="D52" s="144">
        <v>4</v>
      </c>
      <c r="E52" s="287">
        <v>12</v>
      </c>
      <c r="F52" s="2" t="s">
        <v>53</v>
      </c>
      <c r="G52" s="18">
        <f t="shared" si="0"/>
        <v>9168</v>
      </c>
      <c r="H52" s="17">
        <v>2.4E-2</v>
      </c>
      <c r="I52" s="31">
        <f t="shared" si="1"/>
        <v>220.03200000000001</v>
      </c>
    </row>
    <row r="53" spans="1:9" x14ac:dyDescent="0.2">
      <c r="A53" s="142" t="s">
        <v>125</v>
      </c>
      <c r="B53" s="143" t="s">
        <v>126</v>
      </c>
      <c r="C53" s="145">
        <v>540</v>
      </c>
      <c r="D53" s="144">
        <v>4</v>
      </c>
      <c r="E53" s="287">
        <v>12</v>
      </c>
      <c r="F53" s="2" t="s">
        <v>53</v>
      </c>
      <c r="G53" s="18">
        <f t="shared" si="0"/>
        <v>6480</v>
      </c>
      <c r="H53" s="17">
        <v>2.4E-2</v>
      </c>
      <c r="I53" s="31">
        <f t="shared" si="1"/>
        <v>155.52000000000001</v>
      </c>
    </row>
    <row r="54" spans="1:9" ht="28.5" x14ac:dyDescent="0.2">
      <c r="A54" s="142" t="s">
        <v>127</v>
      </c>
      <c r="B54" s="143" t="s">
        <v>128</v>
      </c>
      <c r="C54" s="145">
        <v>681</v>
      </c>
      <c r="D54" s="144">
        <v>3</v>
      </c>
      <c r="E54" s="287">
        <v>12</v>
      </c>
      <c r="F54" s="2" t="s">
        <v>53</v>
      </c>
      <c r="G54" s="18">
        <f t="shared" si="0"/>
        <v>8172</v>
      </c>
      <c r="H54" s="17">
        <v>2.4E-2</v>
      </c>
      <c r="I54" s="31">
        <f t="shared" si="1"/>
        <v>196.12800000000001</v>
      </c>
    </row>
    <row r="55" spans="1:9" ht="28.5" x14ac:dyDescent="0.2">
      <c r="A55" s="142" t="s">
        <v>129</v>
      </c>
      <c r="B55" s="143" t="s">
        <v>130</v>
      </c>
      <c r="C55" s="145">
        <v>2732</v>
      </c>
      <c r="D55" s="144">
        <v>4</v>
      </c>
      <c r="E55" s="287">
        <v>24</v>
      </c>
      <c r="F55" s="2" t="s">
        <v>58</v>
      </c>
      <c r="G55" s="18">
        <f t="shared" si="0"/>
        <v>65568</v>
      </c>
      <c r="H55" s="17">
        <v>2.4E-2</v>
      </c>
      <c r="I55" s="31">
        <f t="shared" si="1"/>
        <v>1573.6320000000001</v>
      </c>
    </row>
    <row r="56" spans="1:9" ht="42.75" x14ac:dyDescent="0.2">
      <c r="A56" s="142" t="s">
        <v>129</v>
      </c>
      <c r="B56" s="143" t="s">
        <v>131</v>
      </c>
      <c r="C56" s="145">
        <v>956</v>
      </c>
      <c r="D56" s="144">
        <v>4</v>
      </c>
      <c r="E56" s="287">
        <v>12</v>
      </c>
      <c r="F56" s="2" t="s">
        <v>53</v>
      </c>
      <c r="G56" s="18">
        <f t="shared" si="0"/>
        <v>11472</v>
      </c>
      <c r="H56" s="17">
        <v>2.4E-2</v>
      </c>
      <c r="I56" s="31">
        <f t="shared" si="1"/>
        <v>275.32800000000003</v>
      </c>
    </row>
    <row r="57" spans="1:9" ht="28.5" x14ac:dyDescent="0.2">
      <c r="A57" s="142" t="s">
        <v>132</v>
      </c>
      <c r="B57" s="143" t="s">
        <v>133</v>
      </c>
      <c r="C57" s="145">
        <v>1604</v>
      </c>
      <c r="D57" s="144">
        <v>4</v>
      </c>
      <c r="E57" s="287">
        <v>12</v>
      </c>
      <c r="F57" s="2" t="s">
        <v>53</v>
      </c>
      <c r="G57" s="18">
        <f t="shared" si="0"/>
        <v>19248</v>
      </c>
      <c r="H57" s="17">
        <v>2.4E-2</v>
      </c>
      <c r="I57" s="31">
        <f t="shared" si="1"/>
        <v>461.952</v>
      </c>
    </row>
    <row r="58" spans="1:9" ht="42.75" x14ac:dyDescent="0.2">
      <c r="A58" s="142" t="s">
        <v>134</v>
      </c>
      <c r="B58" s="143" t="s">
        <v>135</v>
      </c>
      <c r="C58" s="145">
        <v>1372</v>
      </c>
      <c r="D58" s="144">
        <v>4</v>
      </c>
      <c r="E58" s="287">
        <v>12</v>
      </c>
      <c r="F58" s="2" t="s">
        <v>53</v>
      </c>
      <c r="G58" s="18">
        <f t="shared" si="0"/>
        <v>16464</v>
      </c>
      <c r="H58" s="17">
        <v>2.4E-2</v>
      </c>
      <c r="I58" s="31">
        <f t="shared" si="1"/>
        <v>395.13600000000002</v>
      </c>
    </row>
    <row r="59" spans="1:9" x14ac:dyDescent="0.2">
      <c r="A59" s="142" t="s">
        <v>136</v>
      </c>
      <c r="B59" s="143" t="s">
        <v>137</v>
      </c>
      <c r="C59" s="145">
        <v>428</v>
      </c>
      <c r="D59" s="144">
        <v>4</v>
      </c>
      <c r="E59" s="287">
        <v>12</v>
      </c>
      <c r="F59" s="2" t="s">
        <v>53</v>
      </c>
      <c r="G59" s="18">
        <f t="shared" si="0"/>
        <v>5136</v>
      </c>
      <c r="H59" s="17">
        <v>2.4E-2</v>
      </c>
      <c r="I59" s="31">
        <f t="shared" si="1"/>
        <v>123.264</v>
      </c>
    </row>
    <row r="60" spans="1:9" x14ac:dyDescent="0.2">
      <c r="A60" s="142" t="s">
        <v>138</v>
      </c>
      <c r="B60" s="143" t="s">
        <v>139</v>
      </c>
      <c r="C60" s="145">
        <v>332</v>
      </c>
      <c r="D60" s="144">
        <v>4</v>
      </c>
      <c r="E60" s="287">
        <v>12</v>
      </c>
      <c r="F60" s="2" t="s">
        <v>53</v>
      </c>
      <c r="G60" s="18">
        <f t="shared" si="0"/>
        <v>3984</v>
      </c>
      <c r="H60" s="17">
        <v>2.4E-2</v>
      </c>
      <c r="I60" s="31">
        <f t="shared" si="1"/>
        <v>95.616</v>
      </c>
    </row>
    <row r="61" spans="1:9" x14ac:dyDescent="0.2">
      <c r="A61" s="142" t="s">
        <v>140</v>
      </c>
      <c r="B61" s="143" t="s">
        <v>141</v>
      </c>
      <c r="C61" s="145">
        <v>708</v>
      </c>
      <c r="D61" s="144">
        <v>4</v>
      </c>
      <c r="E61" s="287">
        <v>12</v>
      </c>
      <c r="F61" s="2" t="s">
        <v>53</v>
      </c>
      <c r="G61" s="18">
        <f t="shared" si="0"/>
        <v>8496</v>
      </c>
      <c r="H61" s="17">
        <v>2.4E-2</v>
      </c>
      <c r="I61" s="31">
        <f t="shared" si="1"/>
        <v>203.904</v>
      </c>
    </row>
    <row r="62" spans="1:9" x14ac:dyDescent="0.2">
      <c r="A62" s="142" t="s">
        <v>142</v>
      </c>
      <c r="B62" s="143" t="s">
        <v>143</v>
      </c>
      <c r="C62" s="145">
        <v>2680</v>
      </c>
      <c r="D62" s="144">
        <v>4</v>
      </c>
      <c r="E62" s="287">
        <v>48</v>
      </c>
      <c r="F62" s="2" t="s">
        <v>48</v>
      </c>
      <c r="G62" s="18">
        <f t="shared" si="0"/>
        <v>128640</v>
      </c>
      <c r="H62" s="17">
        <v>2.4E-2</v>
      </c>
      <c r="I62" s="31">
        <f t="shared" si="1"/>
        <v>3087.36</v>
      </c>
    </row>
    <row r="63" spans="1:9" x14ac:dyDescent="0.2">
      <c r="A63" s="142" t="s">
        <v>144</v>
      </c>
      <c r="B63" s="143" t="s">
        <v>145</v>
      </c>
      <c r="C63" s="145">
        <v>552</v>
      </c>
      <c r="D63" s="144">
        <v>4</v>
      </c>
      <c r="E63" s="287">
        <v>12</v>
      </c>
      <c r="F63" s="2" t="s">
        <v>53</v>
      </c>
      <c r="G63" s="18">
        <f t="shared" si="0"/>
        <v>6624</v>
      </c>
      <c r="H63" s="17">
        <v>2.4E-2</v>
      </c>
      <c r="I63" s="31">
        <f t="shared" si="1"/>
        <v>158.976</v>
      </c>
    </row>
    <row r="64" spans="1:9" ht="15" thickBot="1" x14ac:dyDescent="0.25">
      <c r="A64" s="173"/>
      <c r="B64" s="174"/>
      <c r="C64" s="165"/>
      <c r="D64" s="174"/>
      <c r="E64" s="289"/>
      <c r="F64" s="175"/>
      <c r="G64" s="24"/>
      <c r="H64" s="26"/>
      <c r="I64" s="32"/>
    </row>
    <row r="65" spans="1:9" ht="16.5" thickBot="1" x14ac:dyDescent="0.3">
      <c r="A65" s="346" t="s">
        <v>146</v>
      </c>
      <c r="B65" s="347"/>
      <c r="C65" s="347"/>
      <c r="D65" s="347"/>
      <c r="E65" s="347"/>
      <c r="F65" s="347"/>
      <c r="G65" s="347"/>
      <c r="H65" s="347"/>
      <c r="I65" s="348"/>
    </row>
    <row r="66" spans="1:9" x14ac:dyDescent="0.2">
      <c r="A66" s="156" t="s">
        <v>147</v>
      </c>
      <c r="B66" s="157" t="s">
        <v>148</v>
      </c>
      <c r="C66" s="159">
        <v>2956</v>
      </c>
      <c r="D66" s="158">
        <v>4</v>
      </c>
      <c r="E66" s="286">
        <v>12</v>
      </c>
      <c r="F66" s="3" t="s">
        <v>53</v>
      </c>
      <c r="G66" s="23">
        <f t="shared" si="0"/>
        <v>35472</v>
      </c>
      <c r="H66" s="27">
        <v>2.4E-2</v>
      </c>
      <c r="I66" s="33">
        <f t="shared" si="1"/>
        <v>851.32799999999997</v>
      </c>
    </row>
    <row r="67" spans="1:9" ht="57" x14ac:dyDescent="0.2">
      <c r="A67" s="171" t="s">
        <v>149</v>
      </c>
      <c r="B67" s="143" t="s">
        <v>150</v>
      </c>
      <c r="C67" s="145">
        <v>1780</v>
      </c>
      <c r="D67" s="144">
        <v>4</v>
      </c>
      <c r="E67" s="287">
        <v>12</v>
      </c>
      <c r="F67" s="2" t="s">
        <v>53</v>
      </c>
      <c r="G67" s="18">
        <f t="shared" si="0"/>
        <v>21360</v>
      </c>
      <c r="H67" s="17">
        <v>2.4E-2</v>
      </c>
      <c r="I67" s="31">
        <f t="shared" si="1"/>
        <v>512.64</v>
      </c>
    </row>
    <row r="68" spans="1:9" ht="57" x14ac:dyDescent="0.2">
      <c r="A68" s="171" t="s">
        <v>151</v>
      </c>
      <c r="B68" s="143" t="s">
        <v>152</v>
      </c>
      <c r="C68" s="145">
        <v>1524</v>
      </c>
      <c r="D68" s="144">
        <v>4</v>
      </c>
      <c r="E68" s="286">
        <v>12</v>
      </c>
      <c r="F68" s="2" t="s">
        <v>53</v>
      </c>
      <c r="G68" s="18">
        <f t="shared" si="0"/>
        <v>18288</v>
      </c>
      <c r="H68" s="17">
        <v>2.4E-2</v>
      </c>
      <c r="I68" s="31">
        <f t="shared" si="1"/>
        <v>438.91200000000003</v>
      </c>
    </row>
    <row r="69" spans="1:9" x14ac:dyDescent="0.2">
      <c r="A69" s="142" t="s">
        <v>153</v>
      </c>
      <c r="B69" s="143" t="s">
        <v>154</v>
      </c>
      <c r="C69" s="145">
        <v>1484</v>
      </c>
      <c r="D69" s="144">
        <v>4</v>
      </c>
      <c r="E69" s="287">
        <v>12</v>
      </c>
      <c r="F69" s="2" t="s">
        <v>53</v>
      </c>
      <c r="G69" s="18">
        <f t="shared" si="0"/>
        <v>17808</v>
      </c>
      <c r="H69" s="17">
        <v>2.4E-2</v>
      </c>
      <c r="I69" s="31">
        <f t="shared" si="1"/>
        <v>427.392</v>
      </c>
    </row>
    <row r="70" spans="1:9" x14ac:dyDescent="0.2">
      <c r="A70" s="65" t="s">
        <v>155</v>
      </c>
      <c r="B70" s="98" t="s">
        <v>156</v>
      </c>
      <c r="C70" s="145">
        <v>1728</v>
      </c>
      <c r="D70" s="49">
        <v>4</v>
      </c>
      <c r="E70" s="286">
        <v>12</v>
      </c>
      <c r="F70" s="2" t="s">
        <v>53</v>
      </c>
      <c r="G70" s="18">
        <f t="shared" si="0"/>
        <v>20736</v>
      </c>
      <c r="H70" s="17">
        <v>2.4E-2</v>
      </c>
      <c r="I70" s="31">
        <f t="shared" si="1"/>
        <v>497.66399999999999</v>
      </c>
    </row>
    <row r="71" spans="1:9" ht="142.5" x14ac:dyDescent="0.2">
      <c r="A71" s="176" t="s">
        <v>155</v>
      </c>
      <c r="B71" s="98" t="s">
        <v>157</v>
      </c>
      <c r="C71" s="145">
        <v>5396</v>
      </c>
      <c r="D71" s="49">
        <v>4</v>
      </c>
      <c r="E71" s="287">
        <v>12</v>
      </c>
      <c r="F71" s="2" t="s">
        <v>53</v>
      </c>
      <c r="G71" s="18">
        <f t="shared" si="0"/>
        <v>64752</v>
      </c>
      <c r="H71" s="17">
        <v>2.4E-2</v>
      </c>
      <c r="I71" s="31">
        <f t="shared" si="1"/>
        <v>1554.048</v>
      </c>
    </row>
    <row r="72" spans="1:9" x14ac:dyDescent="0.2">
      <c r="A72" s="142" t="s">
        <v>158</v>
      </c>
      <c r="B72" s="143" t="s">
        <v>159</v>
      </c>
      <c r="C72" s="145">
        <v>549</v>
      </c>
      <c r="D72" s="144">
        <v>3</v>
      </c>
      <c r="E72" s="286">
        <v>12</v>
      </c>
      <c r="F72" s="2" t="s">
        <v>53</v>
      </c>
      <c r="G72" s="18">
        <f t="shared" si="0"/>
        <v>6588</v>
      </c>
      <c r="H72" s="17">
        <v>2.4E-2</v>
      </c>
      <c r="I72" s="31">
        <f t="shared" si="1"/>
        <v>158.11199999999999</v>
      </c>
    </row>
    <row r="73" spans="1:9" ht="28.5" x14ac:dyDescent="0.2">
      <c r="A73" s="142" t="s">
        <v>160</v>
      </c>
      <c r="B73" s="143" t="s">
        <v>161</v>
      </c>
      <c r="C73" s="145">
        <v>1544</v>
      </c>
      <c r="D73" s="144">
        <v>4</v>
      </c>
      <c r="E73" s="287">
        <v>12</v>
      </c>
      <c r="F73" s="2" t="s">
        <v>53</v>
      </c>
      <c r="G73" s="18">
        <f t="shared" ref="G73:G100" si="2">E73*C73</f>
        <v>18528</v>
      </c>
      <c r="H73" s="17">
        <v>2.4E-2</v>
      </c>
      <c r="I73" s="31">
        <f t="shared" ref="I73:I100" si="3">H73*G73</f>
        <v>444.67200000000003</v>
      </c>
    </row>
    <row r="74" spans="1:9" ht="57" x14ac:dyDescent="0.2">
      <c r="A74" s="171" t="s">
        <v>162</v>
      </c>
      <c r="B74" s="143" t="s">
        <v>163</v>
      </c>
      <c r="C74" s="66">
        <v>1856</v>
      </c>
      <c r="D74" s="144">
        <v>4</v>
      </c>
      <c r="E74" s="286">
        <v>12</v>
      </c>
      <c r="F74" s="2" t="s">
        <v>53</v>
      </c>
      <c r="G74" s="18">
        <f t="shared" si="2"/>
        <v>22272</v>
      </c>
      <c r="H74" s="17">
        <v>2.4E-2</v>
      </c>
      <c r="I74" s="31">
        <f t="shared" si="3"/>
        <v>534.52800000000002</v>
      </c>
    </row>
    <row r="75" spans="1:9" x14ac:dyDescent="0.2">
      <c r="A75" s="65" t="s">
        <v>164</v>
      </c>
      <c r="B75" s="98" t="s">
        <v>165</v>
      </c>
      <c r="C75" s="145">
        <v>1092</v>
      </c>
      <c r="D75" s="49">
        <v>4</v>
      </c>
      <c r="E75" s="287">
        <v>12</v>
      </c>
      <c r="F75" s="2" t="s">
        <v>53</v>
      </c>
      <c r="G75" s="18">
        <f t="shared" si="2"/>
        <v>13104</v>
      </c>
      <c r="H75" s="17">
        <v>2.4E-2</v>
      </c>
      <c r="I75" s="31">
        <f t="shared" si="3"/>
        <v>314.49599999999998</v>
      </c>
    </row>
    <row r="76" spans="1:9" ht="85.5" x14ac:dyDescent="0.2">
      <c r="A76" s="171" t="s">
        <v>166</v>
      </c>
      <c r="B76" s="143" t="s">
        <v>635</v>
      </c>
      <c r="C76" s="145">
        <v>12140</v>
      </c>
      <c r="D76" s="144">
        <v>4</v>
      </c>
      <c r="E76" s="286">
        <v>12</v>
      </c>
      <c r="F76" s="2" t="s">
        <v>53</v>
      </c>
      <c r="G76" s="18">
        <f t="shared" si="2"/>
        <v>145680</v>
      </c>
      <c r="H76" s="17">
        <v>2.4E-2</v>
      </c>
      <c r="I76" s="31">
        <f t="shared" si="3"/>
        <v>3496.32</v>
      </c>
    </row>
    <row r="77" spans="1:9" x14ac:dyDescent="0.2">
      <c r="A77" s="142" t="s">
        <v>167</v>
      </c>
      <c r="B77" s="143" t="s">
        <v>168</v>
      </c>
      <c r="C77" s="145">
        <v>788</v>
      </c>
      <c r="D77" s="144">
        <v>4</v>
      </c>
      <c r="E77" s="287">
        <v>12</v>
      </c>
      <c r="F77" s="2" t="s">
        <v>53</v>
      </c>
      <c r="G77" s="18">
        <f t="shared" si="2"/>
        <v>9456</v>
      </c>
      <c r="H77" s="17">
        <v>2.4E-2</v>
      </c>
      <c r="I77" s="31">
        <f t="shared" si="3"/>
        <v>226.94400000000002</v>
      </c>
    </row>
    <row r="78" spans="1:9" ht="42.75" x14ac:dyDescent="0.2">
      <c r="A78" s="142" t="s">
        <v>167</v>
      </c>
      <c r="B78" s="143" t="s">
        <v>169</v>
      </c>
      <c r="C78" s="145">
        <v>1233</v>
      </c>
      <c r="D78" s="144">
        <v>3</v>
      </c>
      <c r="E78" s="286">
        <v>12</v>
      </c>
      <c r="F78" s="2" t="s">
        <v>53</v>
      </c>
      <c r="G78" s="18">
        <f t="shared" si="2"/>
        <v>14796</v>
      </c>
      <c r="H78" s="17">
        <v>2.4E-2</v>
      </c>
      <c r="I78" s="31">
        <f t="shared" si="3"/>
        <v>355.10399999999998</v>
      </c>
    </row>
    <row r="79" spans="1:9" ht="15" thickBot="1" x14ac:dyDescent="0.25">
      <c r="A79" s="147"/>
      <c r="B79" s="150"/>
      <c r="C79" s="151"/>
      <c r="D79" s="150"/>
      <c r="E79" s="228"/>
      <c r="F79" s="150"/>
      <c r="G79" s="8"/>
      <c r="H79" s="28"/>
      <c r="I79" s="34"/>
    </row>
    <row r="80" spans="1:9" ht="16.5" thickBot="1" x14ac:dyDescent="0.3">
      <c r="A80" s="177" t="s">
        <v>170</v>
      </c>
      <c r="B80" s="95"/>
      <c r="C80" s="154"/>
      <c r="D80" s="95"/>
      <c r="E80" s="229"/>
      <c r="F80" s="95"/>
      <c r="G80" s="25"/>
      <c r="H80" s="29"/>
      <c r="I80" s="30"/>
    </row>
    <row r="81" spans="1:9" ht="15" x14ac:dyDescent="0.2">
      <c r="A81" s="178" t="s">
        <v>171</v>
      </c>
      <c r="B81" s="157" t="s">
        <v>172</v>
      </c>
      <c r="C81" s="159">
        <v>1508</v>
      </c>
      <c r="D81" s="158">
        <v>4</v>
      </c>
      <c r="E81" s="286">
        <v>12</v>
      </c>
      <c r="F81" s="3" t="s">
        <v>53</v>
      </c>
      <c r="G81" s="23">
        <f t="shared" si="2"/>
        <v>18096</v>
      </c>
      <c r="H81" s="27">
        <v>2.4E-2</v>
      </c>
      <c r="I81" s="33">
        <f t="shared" si="3"/>
        <v>434.30400000000003</v>
      </c>
    </row>
    <row r="82" spans="1:9" ht="57" x14ac:dyDescent="0.2">
      <c r="A82" s="171" t="s">
        <v>173</v>
      </c>
      <c r="B82" s="143" t="s">
        <v>174</v>
      </c>
      <c r="C82" s="145">
        <v>2356</v>
      </c>
      <c r="D82" s="144">
        <v>4</v>
      </c>
      <c r="E82" s="287">
        <v>12</v>
      </c>
      <c r="F82" s="2" t="s">
        <v>53</v>
      </c>
      <c r="G82" s="18">
        <f t="shared" si="2"/>
        <v>28272</v>
      </c>
      <c r="H82" s="17">
        <v>2.4E-2</v>
      </c>
      <c r="I82" s="31">
        <f t="shared" si="3"/>
        <v>678.52800000000002</v>
      </c>
    </row>
    <row r="83" spans="1:9" ht="42.75" x14ac:dyDescent="0.2">
      <c r="A83" s="142" t="s">
        <v>175</v>
      </c>
      <c r="B83" s="143" t="s">
        <v>176</v>
      </c>
      <c r="C83" s="145">
        <v>1096</v>
      </c>
      <c r="D83" s="144">
        <v>4</v>
      </c>
      <c r="E83" s="286">
        <v>12</v>
      </c>
      <c r="F83" s="2" t="s">
        <v>53</v>
      </c>
      <c r="G83" s="18">
        <f t="shared" si="2"/>
        <v>13152</v>
      </c>
      <c r="H83" s="17">
        <v>2.4E-2</v>
      </c>
      <c r="I83" s="31">
        <f t="shared" si="3"/>
        <v>315.64800000000002</v>
      </c>
    </row>
    <row r="84" spans="1:9" ht="28.5" x14ac:dyDescent="0.2">
      <c r="A84" s="142" t="s">
        <v>177</v>
      </c>
      <c r="B84" s="143" t="s">
        <v>178</v>
      </c>
      <c r="C84" s="145">
        <v>1172</v>
      </c>
      <c r="D84" s="144">
        <v>4</v>
      </c>
      <c r="E84" s="287">
        <v>12</v>
      </c>
      <c r="F84" s="2" t="s">
        <v>53</v>
      </c>
      <c r="G84" s="18">
        <f t="shared" si="2"/>
        <v>14064</v>
      </c>
      <c r="H84" s="17">
        <v>2.4E-2</v>
      </c>
      <c r="I84" s="31">
        <f t="shared" si="3"/>
        <v>337.536</v>
      </c>
    </row>
    <row r="85" spans="1:9" x14ac:dyDescent="0.2">
      <c r="A85" s="142" t="s">
        <v>179</v>
      </c>
      <c r="B85" s="143" t="s">
        <v>180</v>
      </c>
      <c r="C85" s="145">
        <v>940</v>
      </c>
      <c r="D85" s="144">
        <v>4</v>
      </c>
      <c r="E85" s="286">
        <v>12</v>
      </c>
      <c r="F85" s="2" t="s">
        <v>53</v>
      </c>
      <c r="G85" s="18">
        <f t="shared" si="2"/>
        <v>11280</v>
      </c>
      <c r="H85" s="17">
        <v>2.4E-2</v>
      </c>
      <c r="I85" s="31">
        <f t="shared" si="3"/>
        <v>270.72000000000003</v>
      </c>
    </row>
    <row r="86" spans="1:9" x14ac:dyDescent="0.2">
      <c r="A86" s="142" t="s">
        <v>181</v>
      </c>
      <c r="B86" s="143" t="s">
        <v>182</v>
      </c>
      <c r="C86" s="145">
        <v>288</v>
      </c>
      <c r="D86" s="144">
        <v>3</v>
      </c>
      <c r="E86" s="287">
        <v>12</v>
      </c>
      <c r="F86" s="2" t="s">
        <v>53</v>
      </c>
      <c r="G86" s="18">
        <f t="shared" si="2"/>
        <v>3456</v>
      </c>
      <c r="H86" s="17">
        <v>2.4E-2</v>
      </c>
      <c r="I86" s="31">
        <f t="shared" si="3"/>
        <v>82.944000000000003</v>
      </c>
    </row>
    <row r="87" spans="1:9" x14ac:dyDescent="0.2">
      <c r="A87" s="142" t="s">
        <v>183</v>
      </c>
      <c r="B87" s="143" t="s">
        <v>184</v>
      </c>
      <c r="C87" s="145">
        <v>900</v>
      </c>
      <c r="D87" s="144">
        <v>4</v>
      </c>
      <c r="E87" s="286">
        <v>12</v>
      </c>
      <c r="F87" s="2" t="s">
        <v>53</v>
      </c>
      <c r="G87" s="18">
        <f t="shared" si="2"/>
        <v>10800</v>
      </c>
      <c r="H87" s="17">
        <v>2.4E-2</v>
      </c>
      <c r="I87" s="31">
        <f t="shared" si="3"/>
        <v>259.2</v>
      </c>
    </row>
    <row r="88" spans="1:9" x14ac:dyDescent="0.2">
      <c r="A88" s="142" t="s">
        <v>185</v>
      </c>
      <c r="B88" s="143" t="s">
        <v>186</v>
      </c>
      <c r="C88" s="145">
        <v>201</v>
      </c>
      <c r="D88" s="144">
        <v>3</v>
      </c>
      <c r="E88" s="287">
        <v>12</v>
      </c>
      <c r="F88" s="2" t="s">
        <v>53</v>
      </c>
      <c r="G88" s="18">
        <f t="shared" si="2"/>
        <v>2412</v>
      </c>
      <c r="H88" s="17">
        <v>2.4E-2</v>
      </c>
      <c r="I88" s="31">
        <f t="shared" si="3"/>
        <v>57.887999999999998</v>
      </c>
    </row>
    <row r="89" spans="1:9" x14ac:dyDescent="0.2">
      <c r="A89" s="142" t="s">
        <v>185</v>
      </c>
      <c r="B89" s="143" t="s">
        <v>187</v>
      </c>
      <c r="C89" s="145">
        <v>884</v>
      </c>
      <c r="D89" s="144">
        <v>4</v>
      </c>
      <c r="E89" s="286">
        <v>12</v>
      </c>
      <c r="F89" s="2" t="s">
        <v>53</v>
      </c>
      <c r="G89" s="18">
        <f t="shared" si="2"/>
        <v>10608</v>
      </c>
      <c r="H89" s="17">
        <v>2.4E-2</v>
      </c>
      <c r="I89" s="31">
        <f t="shared" si="3"/>
        <v>254.59200000000001</v>
      </c>
    </row>
    <row r="90" spans="1:9" ht="71.25" x14ac:dyDescent="0.2">
      <c r="A90" s="65" t="s">
        <v>188</v>
      </c>
      <c r="B90" s="98" t="s">
        <v>189</v>
      </c>
      <c r="C90" s="145">
        <v>3104</v>
      </c>
      <c r="D90" s="49">
        <v>4</v>
      </c>
      <c r="E90" s="287">
        <v>12</v>
      </c>
      <c r="F90" s="2" t="s">
        <v>53</v>
      </c>
      <c r="G90" s="18">
        <f t="shared" si="2"/>
        <v>37248</v>
      </c>
      <c r="H90" s="17">
        <v>2.4E-2</v>
      </c>
      <c r="I90" s="31">
        <f t="shared" si="3"/>
        <v>893.952</v>
      </c>
    </row>
    <row r="91" spans="1:9" x14ac:dyDescent="0.2">
      <c r="A91" s="142" t="s">
        <v>190</v>
      </c>
      <c r="B91" s="143" t="s">
        <v>191</v>
      </c>
      <c r="C91" s="145">
        <v>528</v>
      </c>
      <c r="D91" s="144">
        <v>3</v>
      </c>
      <c r="E91" s="286">
        <v>12</v>
      </c>
      <c r="F91" s="2" t="s">
        <v>53</v>
      </c>
      <c r="G91" s="18">
        <f t="shared" si="2"/>
        <v>6336</v>
      </c>
      <c r="H91" s="17">
        <v>2.4E-2</v>
      </c>
      <c r="I91" s="31">
        <f t="shared" si="3"/>
        <v>152.06399999999999</v>
      </c>
    </row>
    <row r="92" spans="1:9" x14ac:dyDescent="0.2">
      <c r="A92" s="142" t="s">
        <v>192</v>
      </c>
      <c r="B92" s="143" t="s">
        <v>193</v>
      </c>
      <c r="C92" s="145">
        <v>1144</v>
      </c>
      <c r="D92" s="144">
        <v>4</v>
      </c>
      <c r="E92" s="287">
        <v>24</v>
      </c>
      <c r="F92" s="2" t="s">
        <v>58</v>
      </c>
      <c r="G92" s="18">
        <f t="shared" si="2"/>
        <v>27456</v>
      </c>
      <c r="H92" s="17">
        <v>2.4E-2</v>
      </c>
      <c r="I92" s="31">
        <f t="shared" si="3"/>
        <v>658.94399999999996</v>
      </c>
    </row>
    <row r="93" spans="1:9" ht="57" x14ac:dyDescent="0.2">
      <c r="A93" s="65" t="s">
        <v>194</v>
      </c>
      <c r="B93" s="98" t="s">
        <v>195</v>
      </c>
      <c r="C93" s="145">
        <v>6476</v>
      </c>
      <c r="D93" s="49">
        <v>4</v>
      </c>
      <c r="E93" s="287">
        <v>24</v>
      </c>
      <c r="F93" s="2" t="s">
        <v>58</v>
      </c>
      <c r="G93" s="18">
        <f t="shared" si="2"/>
        <v>155424</v>
      </c>
      <c r="H93" s="17">
        <v>2.4E-2</v>
      </c>
      <c r="I93" s="31">
        <f t="shared" si="3"/>
        <v>3730.1759999999999</v>
      </c>
    </row>
    <row r="94" spans="1:9" ht="15" thickBot="1" x14ac:dyDescent="0.25">
      <c r="A94" s="166"/>
      <c r="B94" s="150"/>
      <c r="C94" s="151"/>
      <c r="D94" s="150"/>
      <c r="E94" s="228"/>
      <c r="F94" s="150"/>
      <c r="G94" s="8"/>
      <c r="H94" s="28"/>
      <c r="I94" s="34"/>
    </row>
    <row r="95" spans="1:9" ht="16.5" thickBot="1" x14ac:dyDescent="0.3">
      <c r="A95" s="179" t="s">
        <v>196</v>
      </c>
      <c r="B95" s="95"/>
      <c r="C95" s="154"/>
      <c r="D95" s="95"/>
      <c r="E95" s="229"/>
      <c r="F95" s="95"/>
      <c r="G95" s="25"/>
      <c r="H95" s="29"/>
      <c r="I95" s="30"/>
    </row>
    <row r="96" spans="1:9" ht="85.5" x14ac:dyDescent="0.2">
      <c r="A96" s="156" t="s">
        <v>197</v>
      </c>
      <c r="B96" s="157" t="s">
        <v>198</v>
      </c>
      <c r="C96" s="159">
        <v>1362</v>
      </c>
      <c r="D96" s="158">
        <v>2</v>
      </c>
      <c r="E96" s="286">
        <v>12</v>
      </c>
      <c r="F96" s="3" t="s">
        <v>53</v>
      </c>
      <c r="G96" s="23">
        <f t="shared" si="2"/>
        <v>16344</v>
      </c>
      <c r="H96" s="27">
        <v>2.4E-2</v>
      </c>
      <c r="I96" s="33">
        <f t="shared" si="3"/>
        <v>392.25600000000003</v>
      </c>
    </row>
    <row r="97" spans="1:9" x14ac:dyDescent="0.2">
      <c r="A97" s="142" t="s">
        <v>199</v>
      </c>
      <c r="B97" s="143" t="s">
        <v>200</v>
      </c>
      <c r="C97" s="145">
        <v>428</v>
      </c>
      <c r="D97" s="144">
        <v>2</v>
      </c>
      <c r="E97" s="287">
        <v>12</v>
      </c>
      <c r="F97" s="2" t="s">
        <v>53</v>
      </c>
      <c r="G97" s="18">
        <f t="shared" si="2"/>
        <v>5136</v>
      </c>
      <c r="H97" s="17">
        <v>2.4E-2</v>
      </c>
      <c r="I97" s="31">
        <f t="shared" si="3"/>
        <v>123.264</v>
      </c>
    </row>
    <row r="98" spans="1:9" x14ac:dyDescent="0.2">
      <c r="A98" s="142" t="s">
        <v>201</v>
      </c>
      <c r="B98" s="143" t="s">
        <v>202</v>
      </c>
      <c r="C98" s="145">
        <v>420</v>
      </c>
      <c r="D98" s="144">
        <v>3</v>
      </c>
      <c r="E98" s="287">
        <v>12</v>
      </c>
      <c r="F98" s="2" t="s">
        <v>53</v>
      </c>
      <c r="G98" s="18">
        <f t="shared" si="2"/>
        <v>5040</v>
      </c>
      <c r="H98" s="17">
        <v>2.4E-2</v>
      </c>
      <c r="I98" s="31">
        <f t="shared" si="3"/>
        <v>120.96000000000001</v>
      </c>
    </row>
    <row r="99" spans="1:9" ht="42.75" x14ac:dyDescent="0.2">
      <c r="A99" s="142" t="s">
        <v>203</v>
      </c>
      <c r="B99" s="143" t="s">
        <v>204</v>
      </c>
      <c r="C99" s="145">
        <v>1533</v>
      </c>
      <c r="D99" s="144">
        <v>3</v>
      </c>
      <c r="E99" s="287">
        <v>12</v>
      </c>
      <c r="F99" s="2" t="s">
        <v>53</v>
      </c>
      <c r="G99" s="18">
        <f t="shared" si="2"/>
        <v>18396</v>
      </c>
      <c r="H99" s="17">
        <v>2.4E-2</v>
      </c>
      <c r="I99" s="31">
        <f t="shared" si="3"/>
        <v>441.50400000000002</v>
      </c>
    </row>
    <row r="100" spans="1:9" x14ac:dyDescent="0.2">
      <c r="A100" s="142" t="s">
        <v>205</v>
      </c>
      <c r="B100" s="143" t="s">
        <v>206</v>
      </c>
      <c r="C100" s="144">
        <v>338</v>
      </c>
      <c r="D100" s="144">
        <v>2</v>
      </c>
      <c r="E100" s="287">
        <v>12</v>
      </c>
      <c r="F100" s="2" t="s">
        <v>53</v>
      </c>
      <c r="G100" s="18">
        <f t="shared" si="2"/>
        <v>4056</v>
      </c>
      <c r="H100" s="17">
        <v>2.4E-2</v>
      </c>
      <c r="I100" s="31">
        <f t="shared" si="3"/>
        <v>97.344000000000008</v>
      </c>
    </row>
    <row r="101" spans="1:9" ht="15" thickBot="1" x14ac:dyDescent="0.25">
      <c r="A101" s="147"/>
      <c r="B101" s="150"/>
      <c r="C101" s="150"/>
      <c r="D101" s="150"/>
      <c r="E101" s="228"/>
      <c r="F101" s="150"/>
      <c r="G101" s="150"/>
      <c r="H101" s="150"/>
      <c r="I101" s="180"/>
    </row>
    <row r="102" spans="1:9" ht="15.75" thickBot="1" x14ac:dyDescent="0.3">
      <c r="A102" s="181" t="s">
        <v>207</v>
      </c>
      <c r="B102" s="182"/>
      <c r="C102" s="182"/>
      <c r="D102" s="182"/>
      <c r="E102" s="290">
        <f>SUM(G66:G101)</f>
        <v>796416</v>
      </c>
      <c r="F102" s="183">
        <f>SUM(G7:G63)</f>
        <v>1334856</v>
      </c>
      <c r="G102" s="184">
        <f>F102+E102</f>
        <v>2131272</v>
      </c>
      <c r="H102" s="182"/>
      <c r="I102" s="185">
        <f>SUM(I7:I101)</f>
        <v>51150.527999999991</v>
      </c>
    </row>
    <row r="104" spans="1:9" ht="15" thickBot="1" x14ac:dyDescent="0.25"/>
    <row r="105" spans="1:9" ht="15.75" thickBot="1" x14ac:dyDescent="0.3">
      <c r="A105" s="349" t="s">
        <v>208</v>
      </c>
      <c r="B105" s="347"/>
      <c r="C105" s="347"/>
      <c r="D105" s="347"/>
      <c r="E105" s="347"/>
      <c r="F105" s="347"/>
      <c r="G105" s="347"/>
      <c r="H105" s="347"/>
      <c r="I105" s="348"/>
    </row>
    <row r="106" spans="1:9" ht="15.75" thickBot="1" x14ac:dyDescent="0.3">
      <c r="A106" s="12" t="s">
        <v>38</v>
      </c>
      <c r="B106" s="4" t="s">
        <v>39</v>
      </c>
      <c r="C106" s="12" t="s">
        <v>668</v>
      </c>
      <c r="D106" s="15" t="s">
        <v>40</v>
      </c>
      <c r="E106" s="291" t="s">
        <v>41</v>
      </c>
      <c r="F106" s="5" t="s">
        <v>42</v>
      </c>
      <c r="G106" s="15" t="s">
        <v>43</v>
      </c>
      <c r="H106" s="15" t="s">
        <v>44</v>
      </c>
      <c r="I106" s="15" t="s">
        <v>45</v>
      </c>
    </row>
    <row r="107" spans="1:9" ht="15.75" thickBot="1" x14ac:dyDescent="0.3">
      <c r="A107" s="20" t="s">
        <v>46</v>
      </c>
      <c r="B107" s="95"/>
      <c r="C107" s="95"/>
      <c r="D107" s="95"/>
      <c r="E107" s="229"/>
      <c r="F107" s="95"/>
      <c r="G107" s="95"/>
      <c r="H107" s="95"/>
      <c r="I107" s="96"/>
    </row>
    <row r="108" spans="1:9" x14ac:dyDescent="0.2">
      <c r="A108" s="156" t="s">
        <v>209</v>
      </c>
      <c r="B108" s="157" t="s">
        <v>210</v>
      </c>
      <c r="C108" s="158">
        <v>871.5</v>
      </c>
      <c r="D108" s="158">
        <v>1.5</v>
      </c>
      <c r="E108" s="292">
        <v>48</v>
      </c>
      <c r="F108" s="3" t="s">
        <v>48</v>
      </c>
      <c r="G108" s="23">
        <f>E108*C108</f>
        <v>41832</v>
      </c>
      <c r="H108" s="27">
        <v>3.7999999999999999E-2</v>
      </c>
      <c r="I108" s="33">
        <f>H108*G108</f>
        <v>1589.616</v>
      </c>
    </row>
    <row r="109" spans="1:9" x14ac:dyDescent="0.2">
      <c r="A109" s="142" t="s">
        <v>211</v>
      </c>
      <c r="B109" s="143" t="s">
        <v>143</v>
      </c>
      <c r="C109" s="144">
        <v>940.5</v>
      </c>
      <c r="D109" s="144">
        <v>1.5</v>
      </c>
      <c r="E109" s="293">
        <v>48</v>
      </c>
      <c r="F109" s="2" t="s">
        <v>48</v>
      </c>
      <c r="G109" s="18">
        <f>E109*C109</f>
        <v>45144</v>
      </c>
      <c r="H109" s="17">
        <v>3.7999999999999999E-2</v>
      </c>
      <c r="I109" s="31">
        <f>H109*G109</f>
        <v>1715.472</v>
      </c>
    </row>
    <row r="110" spans="1:9" x14ac:dyDescent="0.2">
      <c r="A110" s="142" t="s">
        <v>212</v>
      </c>
      <c r="B110" s="143" t="s">
        <v>143</v>
      </c>
      <c r="C110" s="144">
        <v>1040.4000000000001</v>
      </c>
      <c r="D110" s="144">
        <v>1.8</v>
      </c>
      <c r="E110" s="292">
        <v>48</v>
      </c>
      <c r="F110" s="2" t="s">
        <v>48</v>
      </c>
      <c r="G110" s="18">
        <f t="shared" ref="G110:G173" si="4">E110*C110</f>
        <v>49939.200000000004</v>
      </c>
      <c r="H110" s="17">
        <v>3.7999999999999999E-2</v>
      </c>
      <c r="I110" s="31">
        <f t="shared" ref="I110:I173" si="5">H110*G110</f>
        <v>1897.6896000000002</v>
      </c>
    </row>
    <row r="111" spans="1:9" x14ac:dyDescent="0.2">
      <c r="A111" s="65" t="s">
        <v>213</v>
      </c>
      <c r="B111" s="98" t="s">
        <v>214</v>
      </c>
      <c r="C111" s="144">
        <v>984</v>
      </c>
      <c r="D111" s="49">
        <v>2</v>
      </c>
      <c r="E111" s="293">
        <v>48</v>
      </c>
      <c r="F111" s="2" t="s">
        <v>48</v>
      </c>
      <c r="G111" s="18">
        <f t="shared" si="4"/>
        <v>47232</v>
      </c>
      <c r="H111" s="17">
        <v>3.7999999999999999E-2</v>
      </c>
      <c r="I111" s="31">
        <f t="shared" si="5"/>
        <v>1794.816</v>
      </c>
    </row>
    <row r="112" spans="1:9" x14ac:dyDescent="0.2">
      <c r="A112" s="142" t="s">
        <v>215</v>
      </c>
      <c r="B112" s="143" t="s">
        <v>214</v>
      </c>
      <c r="C112" s="144">
        <v>619.5</v>
      </c>
      <c r="D112" s="144">
        <v>1.5</v>
      </c>
      <c r="E112" s="292">
        <v>48</v>
      </c>
      <c r="F112" s="2" t="s">
        <v>48</v>
      </c>
      <c r="G112" s="18">
        <f t="shared" si="4"/>
        <v>29736</v>
      </c>
      <c r="H112" s="17">
        <v>3.7999999999999999E-2</v>
      </c>
      <c r="I112" s="31">
        <f t="shared" si="5"/>
        <v>1129.9680000000001</v>
      </c>
    </row>
    <row r="113" spans="1:9" x14ac:dyDescent="0.2">
      <c r="A113" s="142" t="s">
        <v>216</v>
      </c>
      <c r="B113" s="143" t="s">
        <v>84</v>
      </c>
      <c r="C113" s="144">
        <v>1405.5</v>
      </c>
      <c r="D113" s="144">
        <v>1.5</v>
      </c>
      <c r="E113" s="293">
        <v>12</v>
      </c>
      <c r="F113" s="2" t="s">
        <v>53</v>
      </c>
      <c r="G113" s="18">
        <f t="shared" si="4"/>
        <v>16866</v>
      </c>
      <c r="H113" s="17">
        <v>3.7999999999999999E-2</v>
      </c>
      <c r="I113" s="31">
        <f t="shared" si="5"/>
        <v>640.90800000000002</v>
      </c>
    </row>
    <row r="114" spans="1:9" x14ac:dyDescent="0.2">
      <c r="A114" s="142" t="s">
        <v>217</v>
      </c>
      <c r="B114" s="143" t="s">
        <v>218</v>
      </c>
      <c r="C114" s="144">
        <v>231</v>
      </c>
      <c r="D114" s="144">
        <v>1</v>
      </c>
      <c r="E114" s="293">
        <v>12</v>
      </c>
      <c r="F114" s="2" t="s">
        <v>53</v>
      </c>
      <c r="G114" s="18">
        <f t="shared" si="4"/>
        <v>2772</v>
      </c>
      <c r="H114" s="17">
        <v>3.7999999999999999E-2</v>
      </c>
      <c r="I114" s="31">
        <f t="shared" si="5"/>
        <v>105.336</v>
      </c>
    </row>
    <row r="115" spans="1:9" x14ac:dyDescent="0.2">
      <c r="A115" s="142" t="s">
        <v>219</v>
      </c>
      <c r="B115" s="143" t="s">
        <v>57</v>
      </c>
      <c r="C115" s="144">
        <v>808</v>
      </c>
      <c r="D115" s="144">
        <v>2</v>
      </c>
      <c r="E115" s="287">
        <v>24</v>
      </c>
      <c r="F115" s="2" t="s">
        <v>58</v>
      </c>
      <c r="G115" s="18">
        <f t="shared" si="4"/>
        <v>19392</v>
      </c>
      <c r="H115" s="17">
        <v>3.7999999999999999E-2</v>
      </c>
      <c r="I115" s="31">
        <f t="shared" si="5"/>
        <v>736.89599999999996</v>
      </c>
    </row>
    <row r="116" spans="1:9" ht="57" x14ac:dyDescent="0.2">
      <c r="A116" s="176" t="s">
        <v>56</v>
      </c>
      <c r="B116" s="98" t="s">
        <v>59</v>
      </c>
      <c r="C116" s="144">
        <v>329</v>
      </c>
      <c r="D116" s="49">
        <v>1</v>
      </c>
      <c r="E116" s="293">
        <v>12</v>
      </c>
      <c r="F116" s="2" t="s">
        <v>53</v>
      </c>
      <c r="G116" s="18">
        <f t="shared" si="4"/>
        <v>3948</v>
      </c>
      <c r="H116" s="17">
        <v>3.7999999999999999E-2</v>
      </c>
      <c r="I116" s="31">
        <f t="shared" si="5"/>
        <v>150.024</v>
      </c>
    </row>
    <row r="117" spans="1:9" x14ac:dyDescent="0.2">
      <c r="A117" s="142" t="s">
        <v>220</v>
      </c>
      <c r="B117" s="143" t="s">
        <v>61</v>
      </c>
      <c r="C117" s="144">
        <v>62</v>
      </c>
      <c r="D117" s="144">
        <v>1</v>
      </c>
      <c r="E117" s="293">
        <v>48</v>
      </c>
      <c r="F117" s="2" t="s">
        <v>48</v>
      </c>
      <c r="G117" s="18">
        <f t="shared" si="4"/>
        <v>2976</v>
      </c>
      <c r="H117" s="17">
        <v>3.7999999999999999E-2</v>
      </c>
      <c r="I117" s="31">
        <f t="shared" si="5"/>
        <v>113.08799999999999</v>
      </c>
    </row>
    <row r="118" spans="1:9" x14ac:dyDescent="0.2">
      <c r="A118" s="142" t="s">
        <v>221</v>
      </c>
      <c r="B118" s="143" t="s">
        <v>84</v>
      </c>
      <c r="C118" s="144">
        <v>169.5</v>
      </c>
      <c r="D118" s="144">
        <v>1.5</v>
      </c>
      <c r="E118" s="293">
        <v>48</v>
      </c>
      <c r="F118" s="2" t="s">
        <v>48</v>
      </c>
      <c r="G118" s="18">
        <f t="shared" si="4"/>
        <v>8136</v>
      </c>
      <c r="H118" s="17">
        <v>3.7999999999999999E-2</v>
      </c>
      <c r="I118" s="31">
        <f t="shared" si="5"/>
        <v>309.16800000000001</v>
      </c>
    </row>
    <row r="119" spans="1:9" x14ac:dyDescent="0.2">
      <c r="A119" s="142" t="s">
        <v>222</v>
      </c>
      <c r="B119" s="143" t="s">
        <v>96</v>
      </c>
      <c r="C119" s="144">
        <v>75</v>
      </c>
      <c r="D119" s="144">
        <v>1</v>
      </c>
      <c r="E119" s="293">
        <v>48</v>
      </c>
      <c r="F119" s="2" t="s">
        <v>48</v>
      </c>
      <c r="G119" s="18">
        <f t="shared" si="4"/>
        <v>3600</v>
      </c>
      <c r="H119" s="17">
        <v>3.7999999999999999E-2</v>
      </c>
      <c r="I119" s="31">
        <f t="shared" si="5"/>
        <v>136.79999999999998</v>
      </c>
    </row>
    <row r="120" spans="1:9" ht="17.45" customHeight="1" x14ac:dyDescent="0.2">
      <c r="A120" s="142" t="s">
        <v>223</v>
      </c>
      <c r="B120" s="143" t="s">
        <v>224</v>
      </c>
      <c r="C120" s="144">
        <v>655</v>
      </c>
      <c r="D120" s="144">
        <v>1</v>
      </c>
      <c r="E120" s="293">
        <v>48</v>
      </c>
      <c r="F120" s="2" t="s">
        <v>48</v>
      </c>
      <c r="G120" s="18">
        <f t="shared" si="4"/>
        <v>31440</v>
      </c>
      <c r="H120" s="17">
        <v>3.7999999999999999E-2</v>
      </c>
      <c r="I120" s="31">
        <f t="shared" si="5"/>
        <v>1194.72</v>
      </c>
    </row>
    <row r="121" spans="1:9" ht="42.75" x14ac:dyDescent="0.2">
      <c r="A121" s="142" t="s">
        <v>136</v>
      </c>
      <c r="B121" s="143" t="s">
        <v>225</v>
      </c>
      <c r="C121" s="144">
        <v>250</v>
      </c>
      <c r="D121" s="144">
        <v>1</v>
      </c>
      <c r="E121" s="293">
        <v>12</v>
      </c>
      <c r="F121" s="2" t="s">
        <v>53</v>
      </c>
      <c r="G121" s="18">
        <f t="shared" si="4"/>
        <v>3000</v>
      </c>
      <c r="H121" s="17">
        <v>3.7999999999999999E-2</v>
      </c>
      <c r="I121" s="31">
        <f t="shared" si="5"/>
        <v>114</v>
      </c>
    </row>
    <row r="122" spans="1:9" x14ac:dyDescent="0.2">
      <c r="A122" s="142" t="s">
        <v>65</v>
      </c>
      <c r="B122" s="143" t="s">
        <v>226</v>
      </c>
      <c r="C122" s="144">
        <v>27</v>
      </c>
      <c r="D122" s="144">
        <v>1</v>
      </c>
      <c r="E122" s="293">
        <v>12</v>
      </c>
      <c r="F122" s="2" t="s">
        <v>53</v>
      </c>
      <c r="G122" s="18">
        <f t="shared" si="4"/>
        <v>324</v>
      </c>
      <c r="H122" s="17">
        <v>3.7999999999999999E-2</v>
      </c>
      <c r="I122" s="31">
        <f t="shared" si="5"/>
        <v>12.311999999999999</v>
      </c>
    </row>
    <row r="123" spans="1:9" x14ac:dyDescent="0.2">
      <c r="A123" s="142" t="s">
        <v>67</v>
      </c>
      <c r="B123" s="143" t="s">
        <v>68</v>
      </c>
      <c r="C123" s="144">
        <v>210</v>
      </c>
      <c r="D123" s="144">
        <v>1.5</v>
      </c>
      <c r="E123" s="293">
        <v>12</v>
      </c>
      <c r="F123" s="2" t="s">
        <v>53</v>
      </c>
      <c r="G123" s="18">
        <f t="shared" si="4"/>
        <v>2520</v>
      </c>
      <c r="H123" s="17">
        <v>3.7999999999999999E-2</v>
      </c>
      <c r="I123" s="31">
        <f t="shared" si="5"/>
        <v>95.759999999999991</v>
      </c>
    </row>
    <row r="124" spans="1:9" x14ac:dyDescent="0.2">
      <c r="A124" s="142" t="s">
        <v>69</v>
      </c>
      <c r="B124" s="143" t="s">
        <v>70</v>
      </c>
      <c r="C124" s="144">
        <v>367.2</v>
      </c>
      <c r="D124" s="144">
        <v>1.2</v>
      </c>
      <c r="E124" s="293">
        <v>12</v>
      </c>
      <c r="F124" s="2" t="s">
        <v>53</v>
      </c>
      <c r="G124" s="18">
        <f t="shared" si="4"/>
        <v>4406.3999999999996</v>
      </c>
      <c r="H124" s="17">
        <v>3.7999999999999999E-2</v>
      </c>
      <c r="I124" s="31">
        <f t="shared" si="5"/>
        <v>167.44319999999999</v>
      </c>
    </row>
    <row r="125" spans="1:9" x14ac:dyDescent="0.2">
      <c r="A125" s="142" t="s">
        <v>71</v>
      </c>
      <c r="B125" s="143" t="s">
        <v>72</v>
      </c>
      <c r="C125" s="144">
        <v>115</v>
      </c>
      <c r="D125" s="144">
        <v>1</v>
      </c>
      <c r="E125" s="293">
        <v>12</v>
      </c>
      <c r="F125" s="2" t="s">
        <v>53</v>
      </c>
      <c r="G125" s="18">
        <f t="shared" si="4"/>
        <v>1380</v>
      </c>
      <c r="H125" s="17">
        <v>3.7999999999999999E-2</v>
      </c>
      <c r="I125" s="31">
        <f t="shared" si="5"/>
        <v>52.44</v>
      </c>
    </row>
    <row r="126" spans="1:9" x14ac:dyDescent="0.2">
      <c r="A126" s="142" t="s">
        <v>227</v>
      </c>
      <c r="B126" s="143" t="s">
        <v>74</v>
      </c>
      <c r="C126" s="144">
        <v>50</v>
      </c>
      <c r="D126" s="144">
        <v>1</v>
      </c>
      <c r="E126" s="287">
        <v>24</v>
      </c>
      <c r="F126" s="2" t="s">
        <v>58</v>
      </c>
      <c r="G126" s="18">
        <f t="shared" si="4"/>
        <v>1200</v>
      </c>
      <c r="H126" s="17">
        <v>3.7999999999999999E-2</v>
      </c>
      <c r="I126" s="31">
        <f t="shared" si="5"/>
        <v>45.6</v>
      </c>
    </row>
    <row r="127" spans="1:9" x14ac:dyDescent="0.2">
      <c r="A127" s="142" t="s">
        <v>79</v>
      </c>
      <c r="B127" s="143" t="s">
        <v>228</v>
      </c>
      <c r="C127" s="144">
        <v>151</v>
      </c>
      <c r="D127" s="144">
        <v>1</v>
      </c>
      <c r="E127" s="293">
        <v>12</v>
      </c>
      <c r="F127" s="2" t="s">
        <v>53</v>
      </c>
      <c r="G127" s="18">
        <f t="shared" si="4"/>
        <v>1812</v>
      </c>
      <c r="H127" s="17">
        <v>3.7999999999999999E-2</v>
      </c>
      <c r="I127" s="31">
        <f t="shared" si="5"/>
        <v>68.855999999999995</v>
      </c>
    </row>
    <row r="128" spans="1:9" x14ac:dyDescent="0.2">
      <c r="A128" s="65" t="s">
        <v>229</v>
      </c>
      <c r="B128" s="98" t="s">
        <v>84</v>
      </c>
      <c r="C128" s="144">
        <v>645</v>
      </c>
      <c r="D128" s="49">
        <v>1.5</v>
      </c>
      <c r="E128" s="293">
        <v>48</v>
      </c>
      <c r="F128" s="2" t="s">
        <v>48</v>
      </c>
      <c r="G128" s="18">
        <f t="shared" si="4"/>
        <v>30960</v>
      </c>
      <c r="H128" s="17">
        <v>3.7999999999999999E-2</v>
      </c>
      <c r="I128" s="31">
        <f t="shared" si="5"/>
        <v>1176.48</v>
      </c>
    </row>
    <row r="129" spans="1:9" ht="28.5" x14ac:dyDescent="0.2">
      <c r="A129" s="65" t="s">
        <v>85</v>
      </c>
      <c r="B129" s="98" t="s">
        <v>230</v>
      </c>
      <c r="C129" s="144">
        <v>126</v>
      </c>
      <c r="D129" s="49">
        <v>1</v>
      </c>
      <c r="E129" s="293">
        <v>12</v>
      </c>
      <c r="F129" s="2" t="s">
        <v>53</v>
      </c>
      <c r="G129" s="18">
        <f t="shared" si="4"/>
        <v>1512</v>
      </c>
      <c r="H129" s="17">
        <v>3.7999999999999999E-2</v>
      </c>
      <c r="I129" s="31">
        <f t="shared" si="5"/>
        <v>57.455999999999996</v>
      </c>
    </row>
    <row r="130" spans="1:9" x14ac:dyDescent="0.2">
      <c r="A130" s="142" t="s">
        <v>83</v>
      </c>
      <c r="B130" s="143" t="s">
        <v>87</v>
      </c>
      <c r="C130" s="144">
        <v>571.5</v>
      </c>
      <c r="D130" s="144">
        <v>1.5</v>
      </c>
      <c r="E130" s="287">
        <v>24</v>
      </c>
      <c r="F130" s="2" t="s">
        <v>58</v>
      </c>
      <c r="G130" s="18">
        <f t="shared" si="4"/>
        <v>13716</v>
      </c>
      <c r="H130" s="17">
        <v>3.7999999999999999E-2</v>
      </c>
      <c r="I130" s="31">
        <f t="shared" si="5"/>
        <v>521.20799999999997</v>
      </c>
    </row>
    <row r="131" spans="1:9" ht="42.75" x14ac:dyDescent="0.2">
      <c r="A131" s="142" t="s">
        <v>670</v>
      </c>
      <c r="B131" s="143" t="s">
        <v>231</v>
      </c>
      <c r="C131" s="144">
        <v>92</v>
      </c>
      <c r="D131" s="144">
        <v>1</v>
      </c>
      <c r="E131" s="293">
        <v>12</v>
      </c>
      <c r="F131" s="2" t="s">
        <v>53</v>
      </c>
      <c r="G131" s="18">
        <f t="shared" si="4"/>
        <v>1104</v>
      </c>
      <c r="H131" s="17">
        <v>3.7999999999999999E-2</v>
      </c>
      <c r="I131" s="31">
        <f t="shared" si="5"/>
        <v>41.951999999999998</v>
      </c>
    </row>
    <row r="132" spans="1:9" x14ac:dyDescent="0.2">
      <c r="A132" s="142" t="s">
        <v>89</v>
      </c>
      <c r="B132" s="143" t="s">
        <v>90</v>
      </c>
      <c r="C132" s="144">
        <v>153.6</v>
      </c>
      <c r="D132" s="144">
        <v>1.2</v>
      </c>
      <c r="E132" s="293">
        <v>12</v>
      </c>
      <c r="F132" s="2" t="s">
        <v>53</v>
      </c>
      <c r="G132" s="18">
        <f t="shared" si="4"/>
        <v>1843.1999999999998</v>
      </c>
      <c r="H132" s="17">
        <v>3.7999999999999999E-2</v>
      </c>
      <c r="I132" s="31">
        <f t="shared" si="5"/>
        <v>70.041599999999988</v>
      </c>
    </row>
    <row r="133" spans="1:9" x14ac:dyDescent="0.2">
      <c r="A133" s="142" t="s">
        <v>91</v>
      </c>
      <c r="B133" s="143" t="s">
        <v>232</v>
      </c>
      <c r="C133" s="144">
        <v>1600.5</v>
      </c>
      <c r="D133" s="144">
        <v>1.5</v>
      </c>
      <c r="E133" s="293">
        <v>48</v>
      </c>
      <c r="F133" s="2" t="s">
        <v>48</v>
      </c>
      <c r="G133" s="18">
        <f t="shared" si="4"/>
        <v>76824</v>
      </c>
      <c r="H133" s="17">
        <v>3.7999999999999999E-2</v>
      </c>
      <c r="I133" s="31">
        <f t="shared" si="5"/>
        <v>2919.3119999999999</v>
      </c>
    </row>
    <row r="134" spans="1:9" x14ac:dyDescent="0.2">
      <c r="A134" s="142" t="s">
        <v>91</v>
      </c>
      <c r="B134" s="143" t="s">
        <v>233</v>
      </c>
      <c r="C134" s="144">
        <v>50</v>
      </c>
      <c r="D134" s="144">
        <v>1</v>
      </c>
      <c r="E134" s="293">
        <v>12</v>
      </c>
      <c r="F134" s="2" t="s">
        <v>53</v>
      </c>
      <c r="G134" s="18">
        <f t="shared" si="4"/>
        <v>600</v>
      </c>
      <c r="H134" s="17">
        <v>3.7999999999999999E-2</v>
      </c>
      <c r="I134" s="31">
        <f t="shared" si="5"/>
        <v>22.8</v>
      </c>
    </row>
    <row r="135" spans="1:9" x14ac:dyDescent="0.2">
      <c r="A135" s="142" t="s">
        <v>100</v>
      </c>
      <c r="B135" s="143" t="s">
        <v>234</v>
      </c>
      <c r="C135" s="144">
        <v>982.5</v>
      </c>
      <c r="D135" s="144">
        <v>1.5</v>
      </c>
      <c r="E135" s="287">
        <v>24</v>
      </c>
      <c r="F135" s="2" t="s">
        <v>58</v>
      </c>
      <c r="G135" s="18">
        <f t="shared" si="4"/>
        <v>23580</v>
      </c>
      <c r="H135" s="17">
        <v>3.7999999999999999E-2</v>
      </c>
      <c r="I135" s="31">
        <f t="shared" si="5"/>
        <v>896.04</v>
      </c>
    </row>
    <row r="136" spans="1:9" ht="28.5" x14ac:dyDescent="0.2">
      <c r="A136" s="65" t="s">
        <v>100</v>
      </c>
      <c r="B136" s="98" t="s">
        <v>235</v>
      </c>
      <c r="C136" s="144">
        <v>226</v>
      </c>
      <c r="D136" s="49">
        <v>1</v>
      </c>
      <c r="E136" s="293">
        <v>12</v>
      </c>
      <c r="F136" s="2" t="s">
        <v>53</v>
      </c>
      <c r="G136" s="18">
        <f t="shared" si="4"/>
        <v>2712</v>
      </c>
      <c r="H136" s="17">
        <v>3.7999999999999999E-2</v>
      </c>
      <c r="I136" s="31">
        <f t="shared" si="5"/>
        <v>103.056</v>
      </c>
    </row>
    <row r="137" spans="1:9" ht="28.5" x14ac:dyDescent="0.2">
      <c r="A137" s="142" t="s">
        <v>107</v>
      </c>
      <c r="B137" s="143" t="s">
        <v>236</v>
      </c>
      <c r="C137" s="144">
        <v>823.19999999999993</v>
      </c>
      <c r="D137" s="144">
        <v>1.2</v>
      </c>
      <c r="E137" s="293">
        <v>12</v>
      </c>
      <c r="F137" s="2" t="s">
        <v>53</v>
      </c>
      <c r="G137" s="18">
        <f t="shared" si="4"/>
        <v>9878.4</v>
      </c>
      <c r="H137" s="17">
        <v>3.7999999999999999E-2</v>
      </c>
      <c r="I137" s="31">
        <f t="shared" si="5"/>
        <v>375.37919999999997</v>
      </c>
    </row>
    <row r="138" spans="1:9" x14ac:dyDescent="0.2">
      <c r="A138" s="142" t="s">
        <v>116</v>
      </c>
      <c r="B138" s="143" t="s">
        <v>237</v>
      </c>
      <c r="C138" s="144">
        <v>183</v>
      </c>
      <c r="D138" s="144">
        <v>1</v>
      </c>
      <c r="E138" s="293">
        <v>12</v>
      </c>
      <c r="F138" s="2" t="s">
        <v>53</v>
      </c>
      <c r="G138" s="18">
        <f t="shared" si="4"/>
        <v>2196</v>
      </c>
      <c r="H138" s="17">
        <v>3.7999999999999999E-2</v>
      </c>
      <c r="I138" s="31">
        <f t="shared" si="5"/>
        <v>83.447999999999993</v>
      </c>
    </row>
    <row r="139" spans="1:9" x14ac:dyDescent="0.2">
      <c r="A139" s="142" t="s">
        <v>118</v>
      </c>
      <c r="B139" s="143" t="s">
        <v>238</v>
      </c>
      <c r="C139" s="144">
        <v>75</v>
      </c>
      <c r="D139" s="144">
        <v>1</v>
      </c>
      <c r="E139" s="293">
        <v>12</v>
      </c>
      <c r="F139" s="2" t="s">
        <v>53</v>
      </c>
      <c r="G139" s="18">
        <f t="shared" si="4"/>
        <v>900</v>
      </c>
      <c r="H139" s="17">
        <v>3.7999999999999999E-2</v>
      </c>
      <c r="I139" s="31">
        <f t="shared" si="5"/>
        <v>34.199999999999996</v>
      </c>
    </row>
    <row r="140" spans="1:9" x14ac:dyDescent="0.2">
      <c r="A140" s="142" t="s">
        <v>118</v>
      </c>
      <c r="B140" s="143" t="s">
        <v>238</v>
      </c>
      <c r="C140" s="144">
        <v>139.5</v>
      </c>
      <c r="D140" s="144">
        <v>1.5</v>
      </c>
      <c r="E140" s="293">
        <v>48</v>
      </c>
      <c r="F140" s="2" t="s">
        <v>48</v>
      </c>
      <c r="G140" s="18">
        <f t="shared" si="4"/>
        <v>6696</v>
      </c>
      <c r="H140" s="17">
        <v>3.7999999999999999E-2</v>
      </c>
      <c r="I140" s="31">
        <f t="shared" si="5"/>
        <v>254.44800000000001</v>
      </c>
    </row>
    <row r="141" spans="1:9" x14ac:dyDescent="0.2">
      <c r="A141" s="142" t="s">
        <v>119</v>
      </c>
      <c r="B141" s="143" t="s">
        <v>120</v>
      </c>
      <c r="C141" s="144">
        <v>316.5</v>
      </c>
      <c r="D141" s="144">
        <v>1.5</v>
      </c>
      <c r="E141" s="293">
        <v>48</v>
      </c>
      <c r="F141" s="2" t="s">
        <v>48</v>
      </c>
      <c r="G141" s="18">
        <f t="shared" si="4"/>
        <v>15192</v>
      </c>
      <c r="H141" s="17">
        <v>3.7999999999999999E-2</v>
      </c>
      <c r="I141" s="31">
        <f t="shared" si="5"/>
        <v>577.29599999999994</v>
      </c>
    </row>
    <row r="142" spans="1:9" x14ac:dyDescent="0.2">
      <c r="A142" s="142" t="s">
        <v>239</v>
      </c>
      <c r="B142" s="143" t="s">
        <v>122</v>
      </c>
      <c r="C142" s="144">
        <v>230</v>
      </c>
      <c r="D142" s="144">
        <v>1</v>
      </c>
      <c r="E142" s="293">
        <v>12</v>
      </c>
      <c r="F142" s="2" t="s">
        <v>53</v>
      </c>
      <c r="G142" s="18">
        <f t="shared" si="4"/>
        <v>2760</v>
      </c>
      <c r="H142" s="17">
        <v>3.7999999999999999E-2</v>
      </c>
      <c r="I142" s="31">
        <f t="shared" si="5"/>
        <v>104.88</v>
      </c>
    </row>
    <row r="143" spans="1:9" x14ac:dyDescent="0.2">
      <c r="A143" s="142" t="s">
        <v>123</v>
      </c>
      <c r="B143" s="143" t="s">
        <v>240</v>
      </c>
      <c r="C143" s="144">
        <v>165</v>
      </c>
      <c r="D143" s="144">
        <v>1</v>
      </c>
      <c r="E143" s="293">
        <v>12</v>
      </c>
      <c r="F143" s="2" t="s">
        <v>53</v>
      </c>
      <c r="G143" s="18">
        <f t="shared" si="4"/>
        <v>1980</v>
      </c>
      <c r="H143" s="17">
        <v>3.7999999999999999E-2</v>
      </c>
      <c r="I143" s="31">
        <f t="shared" si="5"/>
        <v>75.239999999999995</v>
      </c>
    </row>
    <row r="144" spans="1:9" x14ac:dyDescent="0.2">
      <c r="A144" s="142" t="s">
        <v>125</v>
      </c>
      <c r="B144" s="143" t="s">
        <v>126</v>
      </c>
      <c r="C144" s="144">
        <v>135</v>
      </c>
      <c r="D144" s="144">
        <v>1</v>
      </c>
      <c r="E144" s="293">
        <v>12</v>
      </c>
      <c r="F144" s="2" t="s">
        <v>53</v>
      </c>
      <c r="G144" s="18">
        <f t="shared" si="4"/>
        <v>1620</v>
      </c>
      <c r="H144" s="17">
        <v>3.7999999999999999E-2</v>
      </c>
      <c r="I144" s="31">
        <f t="shared" si="5"/>
        <v>61.559999999999995</v>
      </c>
    </row>
    <row r="145" spans="1:9" x14ac:dyDescent="0.2">
      <c r="A145" s="65" t="s">
        <v>129</v>
      </c>
      <c r="B145" s="98" t="s">
        <v>241</v>
      </c>
      <c r="C145" s="144">
        <v>785</v>
      </c>
      <c r="D145" s="49">
        <v>1</v>
      </c>
      <c r="E145" s="287">
        <v>24</v>
      </c>
      <c r="F145" s="2" t="s">
        <v>58</v>
      </c>
      <c r="G145" s="18">
        <f t="shared" si="4"/>
        <v>18840</v>
      </c>
      <c r="H145" s="17">
        <v>3.7999999999999999E-2</v>
      </c>
      <c r="I145" s="31">
        <f t="shared" si="5"/>
        <v>715.92</v>
      </c>
    </row>
    <row r="146" spans="1:9" x14ac:dyDescent="0.2">
      <c r="A146" s="142" t="s">
        <v>129</v>
      </c>
      <c r="B146" s="143" t="s">
        <v>242</v>
      </c>
      <c r="C146" s="144">
        <v>886.5</v>
      </c>
      <c r="D146" s="144">
        <v>1.5</v>
      </c>
      <c r="E146" s="287">
        <v>24</v>
      </c>
      <c r="F146" s="2" t="s">
        <v>58</v>
      </c>
      <c r="G146" s="18">
        <f t="shared" si="4"/>
        <v>21276</v>
      </c>
      <c r="H146" s="17">
        <v>3.7999999999999999E-2</v>
      </c>
      <c r="I146" s="31">
        <f t="shared" si="5"/>
        <v>808.48799999999994</v>
      </c>
    </row>
    <row r="147" spans="1:9" x14ac:dyDescent="0.2">
      <c r="A147" s="65" t="s">
        <v>129</v>
      </c>
      <c r="B147" s="98" t="s">
        <v>243</v>
      </c>
      <c r="C147" s="144">
        <v>128</v>
      </c>
      <c r="D147" s="49">
        <v>1</v>
      </c>
      <c r="E147" s="293">
        <v>12</v>
      </c>
      <c r="F147" s="2" t="s">
        <v>53</v>
      </c>
      <c r="G147" s="18">
        <f t="shared" si="4"/>
        <v>1536</v>
      </c>
      <c r="H147" s="17">
        <v>3.7999999999999999E-2</v>
      </c>
      <c r="I147" s="31">
        <f t="shared" si="5"/>
        <v>58.367999999999995</v>
      </c>
    </row>
    <row r="148" spans="1:9" x14ac:dyDescent="0.2">
      <c r="A148" s="142" t="s">
        <v>129</v>
      </c>
      <c r="B148" s="143" t="s">
        <v>244</v>
      </c>
      <c r="C148" s="144">
        <v>98</v>
      </c>
      <c r="D148" s="144">
        <v>1</v>
      </c>
      <c r="E148" s="293">
        <v>12</v>
      </c>
      <c r="F148" s="2" t="s">
        <v>53</v>
      </c>
      <c r="G148" s="18">
        <f t="shared" si="4"/>
        <v>1176</v>
      </c>
      <c r="H148" s="17">
        <v>3.7999999999999999E-2</v>
      </c>
      <c r="I148" s="31">
        <f t="shared" si="5"/>
        <v>44.688000000000002</v>
      </c>
    </row>
    <row r="149" spans="1:9" ht="28.5" x14ac:dyDescent="0.2">
      <c r="A149" s="142" t="s">
        <v>132</v>
      </c>
      <c r="B149" s="143" t="s">
        <v>245</v>
      </c>
      <c r="C149" s="144">
        <v>400</v>
      </c>
      <c r="D149" s="144">
        <v>1</v>
      </c>
      <c r="E149" s="293">
        <v>12</v>
      </c>
      <c r="F149" s="2" t="s">
        <v>53</v>
      </c>
      <c r="G149" s="18">
        <f t="shared" si="4"/>
        <v>4800</v>
      </c>
      <c r="H149" s="17">
        <v>3.7999999999999999E-2</v>
      </c>
      <c r="I149" s="31">
        <f t="shared" si="5"/>
        <v>182.4</v>
      </c>
    </row>
    <row r="150" spans="1:9" x14ac:dyDescent="0.2">
      <c r="A150" s="142" t="s">
        <v>134</v>
      </c>
      <c r="B150" s="143" t="s">
        <v>246</v>
      </c>
      <c r="C150" s="144">
        <v>165.6</v>
      </c>
      <c r="D150" s="144">
        <v>1.2</v>
      </c>
      <c r="E150" s="293">
        <v>12</v>
      </c>
      <c r="F150" s="2" t="s">
        <v>53</v>
      </c>
      <c r="G150" s="18">
        <f t="shared" si="4"/>
        <v>1987.1999999999998</v>
      </c>
      <c r="H150" s="17">
        <v>3.7999999999999999E-2</v>
      </c>
      <c r="I150" s="31">
        <f t="shared" si="5"/>
        <v>75.513599999999997</v>
      </c>
    </row>
    <row r="151" spans="1:9" x14ac:dyDescent="0.2">
      <c r="A151" s="142"/>
      <c r="B151" s="143"/>
      <c r="C151" s="144"/>
      <c r="D151" s="144"/>
      <c r="E151" s="227"/>
      <c r="F151" s="144"/>
      <c r="G151" s="18"/>
      <c r="H151" s="17"/>
      <c r="I151" s="31"/>
    </row>
    <row r="152" spans="1:9" ht="15" thickBot="1" x14ac:dyDescent="0.25">
      <c r="A152" s="166"/>
      <c r="B152" s="186"/>
      <c r="C152" s="150"/>
      <c r="D152" s="150"/>
      <c r="E152" s="228"/>
      <c r="F152" s="150"/>
      <c r="G152" s="8"/>
      <c r="H152" s="28"/>
      <c r="I152" s="34"/>
    </row>
    <row r="153" spans="1:9" ht="16.5" thickBot="1" x14ac:dyDescent="0.3">
      <c r="A153" s="179" t="s">
        <v>247</v>
      </c>
      <c r="B153" s="187"/>
      <c r="C153" s="95"/>
      <c r="D153" s="95"/>
      <c r="E153" s="229"/>
      <c r="F153" s="95"/>
      <c r="G153" s="25"/>
      <c r="H153" s="29"/>
      <c r="I153" s="30"/>
    </row>
    <row r="154" spans="1:9" x14ac:dyDescent="0.2">
      <c r="A154" s="156" t="s">
        <v>147</v>
      </c>
      <c r="B154" s="157" t="s">
        <v>248</v>
      </c>
      <c r="C154" s="158">
        <v>755</v>
      </c>
      <c r="D154" s="158">
        <v>1</v>
      </c>
      <c r="E154" s="292">
        <v>12</v>
      </c>
      <c r="F154" s="3" t="s">
        <v>53</v>
      </c>
      <c r="G154" s="23">
        <f t="shared" si="4"/>
        <v>9060</v>
      </c>
      <c r="H154" s="27">
        <v>3.7999999999999999E-2</v>
      </c>
      <c r="I154" s="33">
        <f t="shared" si="5"/>
        <v>344.28</v>
      </c>
    </row>
    <row r="155" spans="1:9" x14ac:dyDescent="0.2">
      <c r="A155" s="142" t="s">
        <v>162</v>
      </c>
      <c r="B155" s="143" t="s">
        <v>249</v>
      </c>
      <c r="C155" s="144">
        <v>370</v>
      </c>
      <c r="D155" s="144">
        <v>1</v>
      </c>
      <c r="E155" s="293">
        <v>12</v>
      </c>
      <c r="F155" s="2" t="s">
        <v>53</v>
      </c>
      <c r="G155" s="18">
        <f t="shared" si="4"/>
        <v>4440</v>
      </c>
      <c r="H155" s="17">
        <v>3.7999999999999999E-2</v>
      </c>
      <c r="I155" s="31">
        <f t="shared" si="5"/>
        <v>168.72</v>
      </c>
    </row>
    <row r="156" spans="1:9" ht="28.5" x14ac:dyDescent="0.2">
      <c r="A156" s="142" t="s">
        <v>151</v>
      </c>
      <c r="B156" s="143" t="s">
        <v>250</v>
      </c>
      <c r="C156" s="144">
        <v>63.599999999999994</v>
      </c>
      <c r="D156" s="144">
        <v>0.6</v>
      </c>
      <c r="E156" s="292">
        <v>12</v>
      </c>
      <c r="F156" s="2" t="s">
        <v>53</v>
      </c>
      <c r="G156" s="18">
        <f t="shared" si="4"/>
        <v>763.19999999999993</v>
      </c>
      <c r="H156" s="17">
        <v>3.7999999999999999E-2</v>
      </c>
      <c r="I156" s="31">
        <f t="shared" si="5"/>
        <v>29.001599999999996</v>
      </c>
    </row>
    <row r="157" spans="1:9" x14ac:dyDescent="0.2">
      <c r="A157" s="142" t="s">
        <v>153</v>
      </c>
      <c r="B157" s="143" t="s">
        <v>154</v>
      </c>
      <c r="C157" s="144">
        <v>395</v>
      </c>
      <c r="D157" s="144">
        <v>1</v>
      </c>
      <c r="E157" s="293">
        <v>12</v>
      </c>
      <c r="F157" s="2" t="s">
        <v>53</v>
      </c>
      <c r="G157" s="18">
        <f t="shared" si="4"/>
        <v>4740</v>
      </c>
      <c r="H157" s="17">
        <v>3.7999999999999999E-2</v>
      </c>
      <c r="I157" s="31">
        <f t="shared" si="5"/>
        <v>180.12</v>
      </c>
    </row>
    <row r="158" spans="1:9" x14ac:dyDescent="0.2">
      <c r="A158" s="142" t="s">
        <v>153</v>
      </c>
      <c r="B158" s="143" t="s">
        <v>251</v>
      </c>
      <c r="C158" s="144">
        <v>166.5</v>
      </c>
      <c r="D158" s="144">
        <v>1.5</v>
      </c>
      <c r="E158" s="292">
        <v>12</v>
      </c>
      <c r="F158" s="2" t="s">
        <v>53</v>
      </c>
      <c r="G158" s="18">
        <f t="shared" si="4"/>
        <v>1998</v>
      </c>
      <c r="H158" s="17">
        <v>3.7999999999999999E-2</v>
      </c>
      <c r="I158" s="31">
        <f t="shared" si="5"/>
        <v>75.923999999999992</v>
      </c>
    </row>
    <row r="159" spans="1:9" x14ac:dyDescent="0.2">
      <c r="A159" s="142" t="s">
        <v>155</v>
      </c>
      <c r="B159" s="143" t="s">
        <v>252</v>
      </c>
      <c r="C159" s="144">
        <v>981</v>
      </c>
      <c r="D159" s="144">
        <v>1.5</v>
      </c>
      <c r="E159" s="293">
        <v>12</v>
      </c>
      <c r="F159" s="2" t="s">
        <v>53</v>
      </c>
      <c r="G159" s="18">
        <f t="shared" si="4"/>
        <v>11772</v>
      </c>
      <c r="H159" s="17">
        <v>3.7999999999999999E-2</v>
      </c>
      <c r="I159" s="31">
        <f t="shared" si="5"/>
        <v>447.33600000000001</v>
      </c>
    </row>
    <row r="160" spans="1:9" ht="85.5" x14ac:dyDescent="0.2">
      <c r="A160" s="142" t="s">
        <v>155</v>
      </c>
      <c r="B160" s="143" t="s">
        <v>253</v>
      </c>
      <c r="C160" s="144">
        <v>176.8</v>
      </c>
      <c r="D160" s="144">
        <v>0.8</v>
      </c>
      <c r="E160" s="292">
        <v>12</v>
      </c>
      <c r="F160" s="2" t="s">
        <v>53</v>
      </c>
      <c r="G160" s="18">
        <f t="shared" si="4"/>
        <v>2121.6000000000004</v>
      </c>
      <c r="H160" s="17">
        <v>3.7999999999999999E-2</v>
      </c>
      <c r="I160" s="31">
        <f t="shared" si="5"/>
        <v>80.620800000000017</v>
      </c>
    </row>
    <row r="161" spans="1:9" x14ac:dyDescent="0.2">
      <c r="A161" s="142" t="s">
        <v>166</v>
      </c>
      <c r="B161" s="143" t="s">
        <v>254</v>
      </c>
      <c r="C161" s="144">
        <v>963.59999999999991</v>
      </c>
      <c r="D161" s="144">
        <v>1.2</v>
      </c>
      <c r="E161" s="293">
        <v>12</v>
      </c>
      <c r="F161" s="2" t="s">
        <v>53</v>
      </c>
      <c r="G161" s="18">
        <f t="shared" si="4"/>
        <v>11563.199999999999</v>
      </c>
      <c r="H161" s="17">
        <v>3.7999999999999999E-2</v>
      </c>
      <c r="I161" s="31">
        <f t="shared" si="5"/>
        <v>439.40159999999997</v>
      </c>
    </row>
    <row r="162" spans="1:9" x14ac:dyDescent="0.2">
      <c r="A162" s="142" t="s">
        <v>166</v>
      </c>
      <c r="B162" s="143" t="s">
        <v>255</v>
      </c>
      <c r="C162" s="144">
        <v>1273.2</v>
      </c>
      <c r="D162" s="144">
        <v>1.2</v>
      </c>
      <c r="E162" s="292">
        <v>12</v>
      </c>
      <c r="F162" s="2" t="s">
        <v>53</v>
      </c>
      <c r="G162" s="18">
        <f t="shared" si="4"/>
        <v>15278.400000000001</v>
      </c>
      <c r="H162" s="17">
        <v>3.7999999999999999E-2</v>
      </c>
      <c r="I162" s="31">
        <f t="shared" si="5"/>
        <v>580.57920000000001</v>
      </c>
    </row>
    <row r="163" spans="1:9" ht="28.5" x14ac:dyDescent="0.2">
      <c r="A163" s="65" t="s">
        <v>166</v>
      </c>
      <c r="B163" s="98" t="s">
        <v>256</v>
      </c>
      <c r="C163" s="49">
        <v>927</v>
      </c>
      <c r="D163" s="144">
        <v>1.5</v>
      </c>
      <c r="E163" s="293">
        <v>12</v>
      </c>
      <c r="F163" s="2" t="s">
        <v>53</v>
      </c>
      <c r="G163" s="18">
        <f t="shared" si="4"/>
        <v>11124</v>
      </c>
      <c r="H163" s="17">
        <v>3.7999999999999999E-2</v>
      </c>
      <c r="I163" s="31">
        <f t="shared" si="5"/>
        <v>422.71199999999999</v>
      </c>
    </row>
    <row r="164" spans="1:9" ht="42.75" x14ac:dyDescent="0.2">
      <c r="A164" s="142" t="s">
        <v>257</v>
      </c>
      <c r="B164" s="143" t="s">
        <v>258</v>
      </c>
      <c r="C164" s="144">
        <v>589.5</v>
      </c>
      <c r="D164" s="144">
        <v>1.5</v>
      </c>
      <c r="E164" s="292">
        <v>12</v>
      </c>
      <c r="F164" s="2" t="s">
        <v>53</v>
      </c>
      <c r="G164" s="18">
        <f t="shared" si="4"/>
        <v>7074</v>
      </c>
      <c r="H164" s="17">
        <v>3.7999999999999999E-2</v>
      </c>
      <c r="I164" s="31">
        <f t="shared" si="5"/>
        <v>268.81200000000001</v>
      </c>
    </row>
    <row r="165" spans="1:9" x14ac:dyDescent="0.2">
      <c r="A165" s="142" t="s">
        <v>164</v>
      </c>
      <c r="B165" s="143" t="s">
        <v>259</v>
      </c>
      <c r="C165" s="144">
        <v>193</v>
      </c>
      <c r="D165" s="144">
        <v>1</v>
      </c>
      <c r="E165" s="293">
        <v>12</v>
      </c>
      <c r="F165" s="2" t="s">
        <v>53</v>
      </c>
      <c r="G165" s="18">
        <f t="shared" si="4"/>
        <v>2316</v>
      </c>
      <c r="H165" s="17">
        <v>3.7999999999999999E-2</v>
      </c>
      <c r="I165" s="31">
        <f t="shared" si="5"/>
        <v>88.007999999999996</v>
      </c>
    </row>
    <row r="166" spans="1:9" x14ac:dyDescent="0.2">
      <c r="A166" s="142" t="s">
        <v>164</v>
      </c>
      <c r="B166" s="143" t="s">
        <v>165</v>
      </c>
      <c r="C166" s="144">
        <v>700</v>
      </c>
      <c r="D166" s="144">
        <v>2</v>
      </c>
      <c r="E166" s="292">
        <v>12</v>
      </c>
      <c r="F166" s="2" t="s">
        <v>53</v>
      </c>
      <c r="G166" s="18">
        <f t="shared" si="4"/>
        <v>8400</v>
      </c>
      <c r="H166" s="17">
        <v>3.7999999999999999E-2</v>
      </c>
      <c r="I166" s="31">
        <f t="shared" si="5"/>
        <v>319.2</v>
      </c>
    </row>
    <row r="167" spans="1:9" x14ac:dyDescent="0.2">
      <c r="A167" s="142"/>
      <c r="B167" s="143"/>
      <c r="C167" s="144"/>
      <c r="D167" s="144"/>
      <c r="E167" s="293"/>
      <c r="F167" s="144"/>
      <c r="G167" s="18"/>
      <c r="H167" s="17"/>
      <c r="I167" s="31"/>
    </row>
    <row r="168" spans="1:9" ht="15" thickBot="1" x14ac:dyDescent="0.25">
      <c r="A168" s="166"/>
      <c r="B168" s="186"/>
      <c r="C168" s="150"/>
      <c r="D168" s="150"/>
      <c r="E168" s="294"/>
      <c r="F168" s="150"/>
      <c r="G168" s="8"/>
      <c r="H168" s="28"/>
      <c r="I168" s="34"/>
    </row>
    <row r="169" spans="1:9" ht="16.5" thickBot="1" x14ac:dyDescent="0.3">
      <c r="A169" s="179" t="s">
        <v>170</v>
      </c>
      <c r="B169" s="187"/>
      <c r="C169" s="95"/>
      <c r="D169" s="95"/>
      <c r="E169" s="295"/>
      <c r="F169" s="95"/>
      <c r="G169" s="25"/>
      <c r="H169" s="29"/>
      <c r="I169" s="30"/>
    </row>
    <row r="170" spans="1:9" x14ac:dyDescent="0.2">
      <c r="A170" s="156" t="s">
        <v>260</v>
      </c>
      <c r="B170" s="157" t="s">
        <v>261</v>
      </c>
      <c r="C170" s="158">
        <v>327.59999999999997</v>
      </c>
      <c r="D170" s="158">
        <v>1.2</v>
      </c>
      <c r="E170" s="292">
        <v>12</v>
      </c>
      <c r="F170" s="3" t="s">
        <v>53</v>
      </c>
      <c r="G170" s="23">
        <f t="shared" si="4"/>
        <v>3931.2</v>
      </c>
      <c r="H170" s="27">
        <v>3.7999999999999999E-2</v>
      </c>
      <c r="I170" s="33">
        <f t="shared" si="5"/>
        <v>149.38559999999998</v>
      </c>
    </row>
    <row r="171" spans="1:9" ht="28.5" x14ac:dyDescent="0.2">
      <c r="A171" s="142" t="s">
        <v>194</v>
      </c>
      <c r="B171" s="143" t="s">
        <v>262</v>
      </c>
      <c r="C171" s="144">
        <v>549</v>
      </c>
      <c r="D171" s="144">
        <v>1.5</v>
      </c>
      <c r="E171" s="293">
        <v>12</v>
      </c>
      <c r="F171" s="2" t="s">
        <v>53</v>
      </c>
      <c r="G171" s="18">
        <f t="shared" si="4"/>
        <v>6588</v>
      </c>
      <c r="H171" s="17">
        <v>3.7999999999999999E-2</v>
      </c>
      <c r="I171" s="31">
        <f t="shared" si="5"/>
        <v>250.34399999999999</v>
      </c>
    </row>
    <row r="172" spans="1:9" x14ac:dyDescent="0.2">
      <c r="A172" s="142" t="s">
        <v>263</v>
      </c>
      <c r="B172" s="143" t="s">
        <v>180</v>
      </c>
      <c r="C172" s="144">
        <v>315</v>
      </c>
      <c r="D172" s="144">
        <v>1.5</v>
      </c>
      <c r="E172" s="292">
        <v>12</v>
      </c>
      <c r="F172" s="2" t="s">
        <v>53</v>
      </c>
      <c r="G172" s="18">
        <f t="shared" si="4"/>
        <v>3780</v>
      </c>
      <c r="H172" s="17">
        <v>3.7999999999999999E-2</v>
      </c>
      <c r="I172" s="31">
        <f t="shared" si="5"/>
        <v>143.63999999999999</v>
      </c>
    </row>
    <row r="173" spans="1:9" x14ac:dyDescent="0.2">
      <c r="A173" s="142" t="s">
        <v>264</v>
      </c>
      <c r="B173" s="143" t="s">
        <v>265</v>
      </c>
      <c r="C173" s="144">
        <v>99</v>
      </c>
      <c r="D173" s="144">
        <v>1.5</v>
      </c>
      <c r="E173" s="293">
        <v>12</v>
      </c>
      <c r="F173" s="2" t="s">
        <v>53</v>
      </c>
      <c r="G173" s="18">
        <f t="shared" si="4"/>
        <v>1188</v>
      </c>
      <c r="H173" s="17">
        <v>3.7999999999999999E-2</v>
      </c>
      <c r="I173" s="31">
        <f t="shared" si="5"/>
        <v>45.143999999999998</v>
      </c>
    </row>
    <row r="174" spans="1:9" x14ac:dyDescent="0.2">
      <c r="A174" s="142" t="s">
        <v>194</v>
      </c>
      <c r="B174" s="143" t="s">
        <v>266</v>
      </c>
      <c r="C174" s="144">
        <v>1308</v>
      </c>
      <c r="D174" s="144">
        <v>1.5</v>
      </c>
      <c r="E174" s="292">
        <v>12</v>
      </c>
      <c r="F174" s="2" t="s">
        <v>53</v>
      </c>
      <c r="G174" s="18">
        <f t="shared" ref="G174:G185" si="6">E174*C174</f>
        <v>15696</v>
      </c>
      <c r="H174" s="17">
        <v>3.7999999999999999E-2</v>
      </c>
      <c r="I174" s="31">
        <f t="shared" ref="I174:I185" si="7">H174*G174</f>
        <v>596.44799999999998</v>
      </c>
    </row>
    <row r="175" spans="1:9" ht="28.5" x14ac:dyDescent="0.2">
      <c r="A175" s="65" t="s">
        <v>194</v>
      </c>
      <c r="B175" s="98" t="s">
        <v>267</v>
      </c>
      <c r="C175" s="144">
        <v>571.5</v>
      </c>
      <c r="D175" s="49">
        <v>1.5</v>
      </c>
      <c r="E175" s="293">
        <v>12</v>
      </c>
      <c r="F175" s="2" t="s">
        <v>53</v>
      </c>
      <c r="G175" s="18">
        <f t="shared" si="6"/>
        <v>6858</v>
      </c>
      <c r="H175" s="17">
        <v>3.7999999999999999E-2</v>
      </c>
      <c r="I175" s="31">
        <f t="shared" si="7"/>
        <v>260.60399999999998</v>
      </c>
    </row>
    <row r="176" spans="1:9" x14ac:dyDescent="0.2">
      <c r="A176" s="65" t="s">
        <v>194</v>
      </c>
      <c r="B176" s="98" t="s">
        <v>268</v>
      </c>
      <c r="C176" s="144">
        <v>408</v>
      </c>
      <c r="D176" s="49">
        <v>1.5</v>
      </c>
      <c r="E176" s="292">
        <v>12</v>
      </c>
      <c r="F176" s="2" t="s">
        <v>53</v>
      </c>
      <c r="G176" s="18">
        <f t="shared" si="6"/>
        <v>4896</v>
      </c>
      <c r="H176" s="17">
        <v>3.7999999999999999E-2</v>
      </c>
      <c r="I176" s="31">
        <f t="shared" si="7"/>
        <v>186.048</v>
      </c>
    </row>
    <row r="177" spans="1:9" ht="28.5" x14ac:dyDescent="0.2">
      <c r="A177" s="142" t="s">
        <v>269</v>
      </c>
      <c r="B177" s="143" t="s">
        <v>270</v>
      </c>
      <c r="C177" s="144">
        <v>417.59999999999997</v>
      </c>
      <c r="D177" s="144">
        <v>1.2</v>
      </c>
      <c r="E177" s="293">
        <v>12</v>
      </c>
      <c r="F177" s="2" t="s">
        <v>53</v>
      </c>
      <c r="G177" s="18">
        <f t="shared" si="6"/>
        <v>5011.2</v>
      </c>
      <c r="H177" s="17">
        <v>3.7999999999999999E-2</v>
      </c>
      <c r="I177" s="31">
        <f t="shared" si="7"/>
        <v>190.42559999999997</v>
      </c>
    </row>
    <row r="178" spans="1:9" ht="28.5" x14ac:dyDescent="0.2">
      <c r="A178" s="142" t="s">
        <v>271</v>
      </c>
      <c r="B178" s="143" t="s">
        <v>272</v>
      </c>
      <c r="C178" s="144">
        <v>288</v>
      </c>
      <c r="D178" s="144">
        <v>1.2</v>
      </c>
      <c r="E178" s="292">
        <v>12</v>
      </c>
      <c r="F178" s="2" t="s">
        <v>53</v>
      </c>
      <c r="G178" s="18">
        <f t="shared" si="6"/>
        <v>3456</v>
      </c>
      <c r="H178" s="17">
        <v>3.7999999999999999E-2</v>
      </c>
      <c r="I178" s="31">
        <f t="shared" si="7"/>
        <v>131.328</v>
      </c>
    </row>
    <row r="179" spans="1:9" ht="28.5" x14ac:dyDescent="0.2">
      <c r="A179" s="142" t="s">
        <v>273</v>
      </c>
      <c r="B179" s="188" t="s">
        <v>194</v>
      </c>
      <c r="C179" s="144">
        <v>700</v>
      </c>
      <c r="D179" s="144">
        <v>7</v>
      </c>
      <c r="E179" s="293">
        <v>12</v>
      </c>
      <c r="F179" s="2" t="s">
        <v>53</v>
      </c>
      <c r="G179" s="18">
        <f t="shared" si="6"/>
        <v>8400</v>
      </c>
      <c r="H179" s="17">
        <v>3.7999999999999999E-2</v>
      </c>
      <c r="I179" s="31">
        <f t="shared" si="7"/>
        <v>319.2</v>
      </c>
    </row>
    <row r="180" spans="1:9" x14ac:dyDescent="0.2">
      <c r="A180" s="142"/>
      <c r="B180" s="188"/>
      <c r="C180" s="144"/>
      <c r="D180" s="144"/>
      <c r="E180" s="227"/>
      <c r="F180" s="144"/>
      <c r="G180" s="18"/>
      <c r="H180" s="17"/>
      <c r="I180" s="31"/>
    </row>
    <row r="181" spans="1:9" ht="15" thickBot="1" x14ac:dyDescent="0.25">
      <c r="A181" s="166"/>
      <c r="B181" s="189"/>
      <c r="C181" s="150"/>
      <c r="D181" s="150"/>
      <c r="E181" s="228"/>
      <c r="F181" s="150"/>
      <c r="G181" s="8"/>
      <c r="H181" s="28"/>
      <c r="I181" s="34"/>
    </row>
    <row r="182" spans="1:9" ht="16.5" thickBot="1" x14ac:dyDescent="0.3">
      <c r="A182" s="179" t="s">
        <v>196</v>
      </c>
      <c r="B182" s="187"/>
      <c r="C182" s="95"/>
      <c r="D182" s="95"/>
      <c r="E182" s="229"/>
      <c r="F182" s="95"/>
      <c r="G182" s="25"/>
      <c r="H182" s="29"/>
      <c r="I182" s="30"/>
    </row>
    <row r="183" spans="1:9" ht="28.5" x14ac:dyDescent="0.2">
      <c r="A183" s="156" t="s">
        <v>197</v>
      </c>
      <c r="B183" s="157" t="s">
        <v>274</v>
      </c>
      <c r="C183" s="158">
        <v>501</v>
      </c>
      <c r="D183" s="158">
        <v>1.5</v>
      </c>
      <c r="E183" s="292">
        <v>12</v>
      </c>
      <c r="F183" s="3" t="s">
        <v>53</v>
      </c>
      <c r="G183" s="23">
        <f t="shared" si="6"/>
        <v>6012</v>
      </c>
      <c r="H183" s="27">
        <v>3.7999999999999999E-2</v>
      </c>
      <c r="I183" s="33">
        <f t="shared" si="7"/>
        <v>228.45599999999999</v>
      </c>
    </row>
    <row r="184" spans="1:9" x14ac:dyDescent="0.2">
      <c r="A184" s="142" t="s">
        <v>197</v>
      </c>
      <c r="B184" s="143" t="s">
        <v>275</v>
      </c>
      <c r="C184" s="144">
        <v>228</v>
      </c>
      <c r="D184" s="144">
        <v>1</v>
      </c>
      <c r="E184" s="293">
        <v>12</v>
      </c>
      <c r="F184" s="2" t="s">
        <v>53</v>
      </c>
      <c r="G184" s="18">
        <f t="shared" si="6"/>
        <v>2736</v>
      </c>
      <c r="H184" s="17">
        <v>3.7999999999999999E-2</v>
      </c>
      <c r="I184" s="31">
        <f t="shared" si="7"/>
        <v>103.968</v>
      </c>
    </row>
    <row r="185" spans="1:9" x14ac:dyDescent="0.2">
      <c r="A185" s="142" t="s">
        <v>203</v>
      </c>
      <c r="B185" s="143" t="s">
        <v>276</v>
      </c>
      <c r="C185" s="144">
        <v>203</v>
      </c>
      <c r="D185" s="144">
        <v>1</v>
      </c>
      <c r="E185" s="293">
        <v>12</v>
      </c>
      <c r="F185" s="2" t="s">
        <v>53</v>
      </c>
      <c r="G185" s="18">
        <f t="shared" si="6"/>
        <v>2436</v>
      </c>
      <c r="H185" s="17">
        <v>3.7999999999999999E-2</v>
      </c>
      <c r="I185" s="31">
        <f t="shared" si="7"/>
        <v>92.567999999999998</v>
      </c>
    </row>
    <row r="186" spans="1:9" x14ac:dyDescent="0.2">
      <c r="A186" s="142"/>
      <c r="B186" s="143"/>
      <c r="C186" s="144"/>
      <c r="D186" s="144"/>
      <c r="E186" s="227"/>
      <c r="F186" s="144"/>
      <c r="G186" s="144"/>
      <c r="H186" s="144"/>
      <c r="I186" s="190"/>
    </row>
    <row r="187" spans="1:9" ht="15.75" thickBot="1" x14ac:dyDescent="0.3">
      <c r="A187" s="191" t="s">
        <v>277</v>
      </c>
      <c r="B187" s="192"/>
      <c r="C187" s="192"/>
      <c r="D187" s="192"/>
      <c r="E187" s="296"/>
      <c r="F187" s="192"/>
      <c r="G187" s="193">
        <f>SUM(G108:G186)</f>
        <v>722983.19999999984</v>
      </c>
      <c r="H187" s="192"/>
      <c r="I187" s="194">
        <f>SUM(I108:I186)</f>
        <v>27473.3616</v>
      </c>
    </row>
    <row r="189" spans="1:9" ht="15" thickBot="1" x14ac:dyDescent="0.25"/>
    <row r="190" spans="1:9" ht="15.75" thickBot="1" x14ac:dyDescent="0.3">
      <c r="A190" s="350" t="s">
        <v>278</v>
      </c>
      <c r="B190" s="351"/>
      <c r="C190" s="351"/>
      <c r="D190" s="351"/>
      <c r="E190" s="351"/>
      <c r="F190" s="351"/>
      <c r="G190" s="351"/>
      <c r="H190" s="351"/>
      <c r="I190" s="352"/>
    </row>
    <row r="191" spans="1:9" ht="15.75" thickBot="1" x14ac:dyDescent="0.3">
      <c r="A191" s="20" t="s">
        <v>38</v>
      </c>
      <c r="B191" s="42" t="s">
        <v>42</v>
      </c>
      <c r="C191" s="39" t="s">
        <v>668</v>
      </c>
      <c r="D191" s="39" t="s">
        <v>40</v>
      </c>
      <c r="E191" s="297" t="s">
        <v>41</v>
      </c>
      <c r="F191" s="43" t="s">
        <v>42</v>
      </c>
      <c r="G191" s="39" t="s">
        <v>43</v>
      </c>
      <c r="H191" s="39" t="s">
        <v>44</v>
      </c>
      <c r="I191" s="40" t="s">
        <v>279</v>
      </c>
    </row>
    <row r="192" spans="1:9" ht="57" x14ac:dyDescent="0.2">
      <c r="A192" s="156" t="s">
        <v>280</v>
      </c>
      <c r="B192" s="157" t="s">
        <v>281</v>
      </c>
      <c r="C192" s="19">
        <v>4342.5</v>
      </c>
      <c r="D192" s="19">
        <v>2.5</v>
      </c>
      <c r="E192" s="286">
        <v>6</v>
      </c>
      <c r="F192" s="3" t="s">
        <v>53</v>
      </c>
      <c r="G192" s="19">
        <f>E192*C192</f>
        <v>26055</v>
      </c>
      <c r="H192" s="19">
        <v>3.7999999999999999E-2</v>
      </c>
      <c r="I192" s="46">
        <f>H192*G192</f>
        <v>990.09</v>
      </c>
    </row>
    <row r="193" spans="1:9" ht="42.75" x14ac:dyDescent="0.2">
      <c r="A193" s="142" t="s">
        <v>280</v>
      </c>
      <c r="B193" s="143" t="s">
        <v>282</v>
      </c>
      <c r="C193" s="144">
        <v>1172.5</v>
      </c>
      <c r="D193" s="144">
        <v>2.5</v>
      </c>
      <c r="E193" s="287">
        <v>12</v>
      </c>
      <c r="F193" s="2" t="s">
        <v>53</v>
      </c>
      <c r="G193" s="144">
        <f>E193*C193</f>
        <v>14070</v>
      </c>
      <c r="H193" s="11">
        <v>3.7999999999999999E-2</v>
      </c>
      <c r="I193" s="146">
        <f>H193*G193</f>
        <v>534.66</v>
      </c>
    </row>
    <row r="194" spans="1:9" ht="42.75" x14ac:dyDescent="0.2">
      <c r="A194" s="142" t="s">
        <v>283</v>
      </c>
      <c r="B194" s="143" t="s">
        <v>284</v>
      </c>
      <c r="C194" s="144">
        <v>535</v>
      </c>
      <c r="D194" s="144">
        <v>2.5</v>
      </c>
      <c r="E194" s="288">
        <v>12</v>
      </c>
      <c r="F194" s="2" t="s">
        <v>53</v>
      </c>
      <c r="G194" s="11">
        <f t="shared" ref="G194:G196" si="8">E194*C194</f>
        <v>6420</v>
      </c>
      <c r="H194" s="11">
        <v>3.7999999999999999E-2</v>
      </c>
      <c r="I194" s="47">
        <f t="shared" ref="I194:I196" si="9">H194*G194</f>
        <v>243.96</v>
      </c>
    </row>
    <row r="195" spans="1:9" ht="28.5" x14ac:dyDescent="0.2">
      <c r="A195" s="142" t="s">
        <v>285</v>
      </c>
      <c r="B195" s="143" t="s">
        <v>286</v>
      </c>
      <c r="C195" s="144">
        <v>426</v>
      </c>
      <c r="D195" s="144">
        <v>1.5</v>
      </c>
      <c r="E195" s="288">
        <v>12</v>
      </c>
      <c r="F195" s="2" t="s">
        <v>48</v>
      </c>
      <c r="G195" s="144">
        <f t="shared" si="8"/>
        <v>5112</v>
      </c>
      <c r="H195" s="11">
        <v>3.7999999999999999E-2</v>
      </c>
      <c r="I195" s="146">
        <f t="shared" si="9"/>
        <v>194.256</v>
      </c>
    </row>
    <row r="196" spans="1:9" ht="28.5" x14ac:dyDescent="0.2">
      <c r="A196" s="142" t="s">
        <v>287</v>
      </c>
      <c r="B196" s="143" t="s">
        <v>241</v>
      </c>
      <c r="C196" s="144">
        <v>772</v>
      </c>
      <c r="D196" s="144">
        <v>1</v>
      </c>
      <c r="E196" s="288">
        <v>12</v>
      </c>
      <c r="F196" s="2" t="s">
        <v>58</v>
      </c>
      <c r="G196" s="11">
        <f t="shared" si="8"/>
        <v>9264</v>
      </c>
      <c r="H196" s="11">
        <v>3.7999999999999999E-2</v>
      </c>
      <c r="I196" s="47">
        <f t="shared" si="9"/>
        <v>352.03199999999998</v>
      </c>
    </row>
    <row r="197" spans="1:9" ht="15" thickBot="1" x14ac:dyDescent="0.25">
      <c r="A197" s="147"/>
      <c r="B197" s="150"/>
      <c r="C197" s="150"/>
      <c r="D197" s="150"/>
      <c r="E197" s="228"/>
      <c r="F197" s="150"/>
      <c r="G197" s="150"/>
      <c r="H197" s="150"/>
      <c r="I197" s="195"/>
    </row>
    <row r="198" spans="1:9" ht="45.75" thickBot="1" x14ac:dyDescent="0.3">
      <c r="A198" s="196" t="s">
        <v>288</v>
      </c>
      <c r="B198" s="197"/>
      <c r="C198" s="197"/>
      <c r="D198" s="197"/>
      <c r="E198" s="298"/>
      <c r="F198" s="197"/>
      <c r="G198" s="198">
        <f>SUM(G192:G197)</f>
        <v>60921</v>
      </c>
      <c r="H198" s="197"/>
      <c r="I198" s="100">
        <f>SUM(I192:I196)</f>
        <v>2314.998</v>
      </c>
    </row>
    <row r="199" spans="1:9" ht="15" thickBot="1" x14ac:dyDescent="0.25">
      <c r="A199" s="199"/>
      <c r="B199" s="200"/>
      <c r="C199" s="200"/>
      <c r="D199" s="200"/>
      <c r="E199" s="299"/>
      <c r="F199" s="200"/>
      <c r="G199" s="200"/>
      <c r="H199" s="200"/>
      <c r="I199" s="201"/>
    </row>
    <row r="200" spans="1:9" ht="15.75" thickBot="1" x14ac:dyDescent="0.3">
      <c r="A200" s="202" t="s">
        <v>289</v>
      </c>
      <c r="B200" s="167"/>
      <c r="C200" s="167"/>
      <c r="D200" s="167"/>
      <c r="E200" s="230"/>
      <c r="F200" s="167"/>
      <c r="G200" s="168">
        <f>G198+G187</f>
        <v>783904.19999999984</v>
      </c>
      <c r="H200" s="167"/>
      <c r="I200" s="203">
        <f>I198+I187</f>
        <v>29788.3596</v>
      </c>
    </row>
    <row r="202" spans="1:9" ht="15.75" thickBot="1" x14ac:dyDescent="0.3">
      <c r="A202" s="353"/>
      <c r="B202" s="354"/>
      <c r="C202" s="354"/>
      <c r="D202" s="354"/>
      <c r="E202" s="354"/>
      <c r="F202" s="354"/>
      <c r="G202" s="354"/>
      <c r="H202" s="354"/>
      <c r="I202" s="354"/>
    </row>
    <row r="203" spans="1:9" ht="15.75" thickBot="1" x14ac:dyDescent="0.3">
      <c r="A203" s="349" t="s">
        <v>290</v>
      </c>
      <c r="B203" s="347"/>
      <c r="C203" s="347"/>
      <c r="D203" s="347"/>
      <c r="E203" s="347"/>
      <c r="F203" s="347"/>
      <c r="G203" s="347"/>
      <c r="H203" s="348"/>
    </row>
    <row r="204" spans="1:9" ht="15.75" thickBot="1" x14ac:dyDescent="0.3">
      <c r="A204" s="153" t="s">
        <v>38</v>
      </c>
      <c r="B204" s="204" t="s">
        <v>291</v>
      </c>
      <c r="C204" s="39" t="s">
        <v>18</v>
      </c>
      <c r="D204" s="42" t="s">
        <v>41</v>
      </c>
      <c r="E204" s="297" t="s">
        <v>43</v>
      </c>
      <c r="F204" s="43" t="s">
        <v>42</v>
      </c>
      <c r="G204" s="39" t="s">
        <v>44</v>
      </c>
      <c r="H204" s="40" t="s">
        <v>292</v>
      </c>
      <c r="I204" s="9"/>
    </row>
    <row r="205" spans="1:9" ht="15.75" thickBot="1" x14ac:dyDescent="0.3">
      <c r="A205" s="153" t="s">
        <v>293</v>
      </c>
      <c r="B205" s="204"/>
      <c r="C205" s="21"/>
      <c r="D205" s="41"/>
      <c r="E205" s="300"/>
      <c r="F205" s="44"/>
      <c r="G205" s="21"/>
      <c r="H205" s="22"/>
      <c r="I205" s="9"/>
    </row>
    <row r="206" spans="1:9" x14ac:dyDescent="0.2">
      <c r="A206" s="205" t="s">
        <v>294</v>
      </c>
      <c r="B206" s="206" t="s">
        <v>295</v>
      </c>
      <c r="C206" s="207">
        <v>231</v>
      </c>
      <c r="D206" s="208">
        <v>24</v>
      </c>
      <c r="E206" s="301">
        <f>D206*C206</f>
        <v>5544</v>
      </c>
      <c r="F206" s="45" t="s">
        <v>48</v>
      </c>
      <c r="G206" s="209">
        <v>5.3999999999999999E-2</v>
      </c>
      <c r="H206" s="210">
        <f>G206*E206</f>
        <v>299.37599999999998</v>
      </c>
    </row>
    <row r="207" spans="1:9" ht="28.5" x14ac:dyDescent="0.2">
      <c r="A207" s="142" t="s">
        <v>296</v>
      </c>
      <c r="B207" s="143" t="s">
        <v>295</v>
      </c>
      <c r="C207" s="211">
        <v>449</v>
      </c>
      <c r="D207" s="211">
        <v>12</v>
      </c>
      <c r="E207" s="227">
        <f>D207*C207</f>
        <v>5388</v>
      </c>
      <c r="F207" s="2" t="s">
        <v>53</v>
      </c>
      <c r="G207" s="144">
        <v>5.3999999999999999E-2</v>
      </c>
      <c r="H207" s="146">
        <f>G207*E207</f>
        <v>290.952</v>
      </c>
    </row>
    <row r="208" spans="1:9" ht="28.5" x14ac:dyDescent="0.2">
      <c r="A208" s="142" t="s">
        <v>297</v>
      </c>
      <c r="B208" s="143" t="s">
        <v>295</v>
      </c>
      <c r="C208" s="211">
        <v>185</v>
      </c>
      <c r="D208" s="211">
        <v>24</v>
      </c>
      <c r="E208" s="227">
        <f t="shared" ref="E208:E243" si="10">D208*C208</f>
        <v>4440</v>
      </c>
      <c r="F208" s="2" t="s">
        <v>58</v>
      </c>
      <c r="G208" s="144">
        <v>5.3999999999999999E-2</v>
      </c>
      <c r="H208" s="146">
        <f t="shared" ref="H208:H243" si="11">G208*E208</f>
        <v>239.76</v>
      </c>
    </row>
    <row r="209" spans="1:8" ht="28.5" x14ac:dyDescent="0.2">
      <c r="A209" s="142" t="s">
        <v>298</v>
      </c>
      <c r="B209" s="143" t="s">
        <v>295</v>
      </c>
      <c r="C209" s="211">
        <v>55</v>
      </c>
      <c r="D209" s="211">
        <v>48</v>
      </c>
      <c r="E209" s="227">
        <f t="shared" si="10"/>
        <v>2640</v>
      </c>
      <c r="F209" s="2" t="s">
        <v>48</v>
      </c>
      <c r="G209" s="144">
        <v>5.3999999999999999E-2</v>
      </c>
      <c r="H209" s="146">
        <f t="shared" si="11"/>
        <v>142.56</v>
      </c>
    </row>
    <row r="210" spans="1:8" ht="28.5" x14ac:dyDescent="0.2">
      <c r="A210" s="142" t="s">
        <v>299</v>
      </c>
      <c r="B210" s="143" t="s">
        <v>295</v>
      </c>
      <c r="C210" s="211">
        <v>15</v>
      </c>
      <c r="D210" s="211">
        <v>48</v>
      </c>
      <c r="E210" s="227">
        <f t="shared" si="10"/>
        <v>720</v>
      </c>
      <c r="F210" s="2" t="s">
        <v>48</v>
      </c>
      <c r="G210" s="144">
        <v>5.3999999999999999E-2</v>
      </c>
      <c r="H210" s="146">
        <f t="shared" si="11"/>
        <v>38.880000000000003</v>
      </c>
    </row>
    <row r="211" spans="1:8" ht="42.75" x14ac:dyDescent="0.2">
      <c r="A211" s="142" t="s">
        <v>300</v>
      </c>
      <c r="B211" s="143" t="s">
        <v>295</v>
      </c>
      <c r="C211" s="211">
        <v>160</v>
      </c>
      <c r="D211" s="211">
        <v>48</v>
      </c>
      <c r="E211" s="227">
        <f t="shared" si="10"/>
        <v>7680</v>
      </c>
      <c r="F211" s="2" t="s">
        <v>48</v>
      </c>
      <c r="G211" s="144">
        <v>5.3999999999999999E-2</v>
      </c>
      <c r="H211" s="146">
        <f t="shared" si="11"/>
        <v>414.71999999999997</v>
      </c>
    </row>
    <row r="212" spans="1:8" ht="42.75" x14ac:dyDescent="0.2">
      <c r="A212" s="142" t="s">
        <v>301</v>
      </c>
      <c r="B212" s="143" t="s">
        <v>295</v>
      </c>
      <c r="C212" s="211">
        <v>334</v>
      </c>
      <c r="D212" s="212">
        <v>24</v>
      </c>
      <c r="E212" s="227">
        <f t="shared" si="10"/>
        <v>8016</v>
      </c>
      <c r="F212" s="2" t="s">
        <v>48</v>
      </c>
      <c r="G212" s="144">
        <v>5.3999999999999999E-2</v>
      </c>
      <c r="H212" s="146">
        <f t="shared" si="11"/>
        <v>432.86399999999998</v>
      </c>
    </row>
    <row r="213" spans="1:8" x14ac:dyDescent="0.2">
      <c r="A213" s="142" t="s">
        <v>302</v>
      </c>
      <c r="B213" s="143" t="s">
        <v>295</v>
      </c>
      <c r="C213" s="211">
        <v>57</v>
      </c>
      <c r="D213" s="211">
        <v>48</v>
      </c>
      <c r="E213" s="227">
        <f t="shared" si="10"/>
        <v>2736</v>
      </c>
      <c r="F213" s="2" t="s">
        <v>48</v>
      </c>
      <c r="G213" s="144">
        <v>5.3999999999999999E-2</v>
      </c>
      <c r="H213" s="146">
        <f t="shared" si="11"/>
        <v>147.744</v>
      </c>
    </row>
    <row r="214" spans="1:8" ht="28.5" x14ac:dyDescent="0.2">
      <c r="A214" s="142" t="s">
        <v>303</v>
      </c>
      <c r="B214" s="143" t="s">
        <v>295</v>
      </c>
      <c r="C214" s="211">
        <v>53</v>
      </c>
      <c r="D214" s="211">
        <v>48</v>
      </c>
      <c r="E214" s="227">
        <f t="shared" si="10"/>
        <v>2544</v>
      </c>
      <c r="F214" s="2" t="s">
        <v>48</v>
      </c>
      <c r="G214" s="144">
        <v>5.3999999999999999E-2</v>
      </c>
      <c r="H214" s="146">
        <f t="shared" si="11"/>
        <v>137.376</v>
      </c>
    </row>
    <row r="215" spans="1:8" ht="28.5" x14ac:dyDescent="0.2">
      <c r="A215" s="142" t="s">
        <v>304</v>
      </c>
      <c r="B215" s="143" t="s">
        <v>295</v>
      </c>
      <c r="C215" s="211">
        <v>67</v>
      </c>
      <c r="D215" s="211">
        <v>48</v>
      </c>
      <c r="E215" s="227">
        <f t="shared" si="10"/>
        <v>3216</v>
      </c>
      <c r="F215" s="2" t="s">
        <v>48</v>
      </c>
      <c r="G215" s="144">
        <v>5.3999999999999999E-2</v>
      </c>
      <c r="H215" s="146">
        <f t="shared" si="11"/>
        <v>173.66399999999999</v>
      </c>
    </row>
    <row r="216" spans="1:8" x14ac:dyDescent="0.2">
      <c r="A216" s="142" t="s">
        <v>305</v>
      </c>
      <c r="B216" s="143" t="s">
        <v>295</v>
      </c>
      <c r="C216" s="211">
        <v>203</v>
      </c>
      <c r="D216" s="212">
        <v>24</v>
      </c>
      <c r="E216" s="227">
        <f t="shared" si="10"/>
        <v>4872</v>
      </c>
      <c r="F216" s="2" t="s">
        <v>48</v>
      </c>
      <c r="G216" s="144">
        <v>5.3999999999999999E-2</v>
      </c>
      <c r="H216" s="146">
        <f t="shared" si="11"/>
        <v>263.08800000000002</v>
      </c>
    </row>
    <row r="217" spans="1:8" x14ac:dyDescent="0.2">
      <c r="A217" s="142" t="s">
        <v>306</v>
      </c>
      <c r="B217" s="143" t="s">
        <v>295</v>
      </c>
      <c r="C217" s="211">
        <v>93</v>
      </c>
      <c r="D217" s="212">
        <v>12</v>
      </c>
      <c r="E217" s="227">
        <f t="shared" si="10"/>
        <v>1116</v>
      </c>
      <c r="F217" s="2" t="s">
        <v>53</v>
      </c>
      <c r="G217" s="144">
        <v>5.3999999999999999E-2</v>
      </c>
      <c r="H217" s="146">
        <f t="shared" si="11"/>
        <v>60.263999999999996</v>
      </c>
    </row>
    <row r="218" spans="1:8" x14ac:dyDescent="0.2">
      <c r="A218" s="142" t="s">
        <v>307</v>
      </c>
      <c r="B218" s="143" t="s">
        <v>295</v>
      </c>
      <c r="C218" s="211">
        <v>225</v>
      </c>
      <c r="D218" s="212">
        <v>24</v>
      </c>
      <c r="E218" s="227">
        <f t="shared" si="10"/>
        <v>5400</v>
      </c>
      <c r="F218" s="2" t="s">
        <v>48</v>
      </c>
      <c r="G218" s="144">
        <v>5.3999999999999999E-2</v>
      </c>
      <c r="H218" s="146">
        <f t="shared" si="11"/>
        <v>291.60000000000002</v>
      </c>
    </row>
    <row r="219" spans="1:8" x14ac:dyDescent="0.2">
      <c r="A219" s="142" t="s">
        <v>308</v>
      </c>
      <c r="B219" s="143" t="s">
        <v>295</v>
      </c>
      <c r="C219" s="211">
        <v>424</v>
      </c>
      <c r="D219" s="212">
        <v>12</v>
      </c>
      <c r="E219" s="227">
        <f t="shared" si="10"/>
        <v>5088</v>
      </c>
      <c r="F219" s="2" t="s">
        <v>53</v>
      </c>
      <c r="G219" s="144">
        <v>5.3999999999999999E-2</v>
      </c>
      <c r="H219" s="146">
        <f t="shared" si="11"/>
        <v>274.75200000000001</v>
      </c>
    </row>
    <row r="220" spans="1:8" ht="15" thickBot="1" x14ac:dyDescent="0.25">
      <c r="A220" s="166"/>
      <c r="B220" s="186"/>
      <c r="C220" s="213"/>
      <c r="D220" s="214"/>
      <c r="E220" s="228"/>
      <c r="F220" s="7"/>
      <c r="G220" s="150"/>
      <c r="H220" s="152"/>
    </row>
    <row r="221" spans="1:8" ht="15.75" thickBot="1" x14ac:dyDescent="0.3">
      <c r="A221" s="153" t="s">
        <v>309</v>
      </c>
      <c r="B221" s="187"/>
      <c r="C221" s="187"/>
      <c r="D221" s="58"/>
      <c r="E221" s="229"/>
      <c r="F221" s="95"/>
      <c r="G221" s="95"/>
      <c r="H221" s="155"/>
    </row>
    <row r="222" spans="1:8" ht="28.5" x14ac:dyDescent="0.2">
      <c r="A222" s="156" t="s">
        <v>310</v>
      </c>
      <c r="B222" s="157" t="s">
        <v>295</v>
      </c>
      <c r="C222" s="215">
        <v>98</v>
      </c>
      <c r="D222" s="216">
        <v>12</v>
      </c>
      <c r="E222" s="226">
        <f t="shared" si="10"/>
        <v>1176</v>
      </c>
      <c r="F222" s="3" t="s">
        <v>53</v>
      </c>
      <c r="G222" s="158">
        <v>5.3999999999999999E-2</v>
      </c>
      <c r="H222" s="160">
        <f t="shared" si="11"/>
        <v>63.503999999999998</v>
      </c>
    </row>
    <row r="223" spans="1:8" x14ac:dyDescent="0.2">
      <c r="A223" s="142"/>
      <c r="B223" s="143"/>
      <c r="C223" s="143"/>
      <c r="D223" s="49"/>
      <c r="E223" s="227"/>
      <c r="F223" s="144"/>
      <c r="G223" s="144"/>
      <c r="H223" s="146"/>
    </row>
    <row r="224" spans="1:8" ht="15" thickBot="1" x14ac:dyDescent="0.25">
      <c r="A224" s="166"/>
      <c r="B224" s="186"/>
      <c r="C224" s="186"/>
      <c r="D224" s="91"/>
      <c r="E224" s="228"/>
      <c r="F224" s="150"/>
      <c r="G224" s="150"/>
      <c r="H224" s="152"/>
    </row>
    <row r="225" spans="1:8" ht="15.75" thickBot="1" x14ac:dyDescent="0.3">
      <c r="A225" s="153" t="s">
        <v>293</v>
      </c>
      <c r="B225" s="187"/>
      <c r="C225" s="204"/>
      <c r="D225" s="58"/>
      <c r="E225" s="229"/>
      <c r="F225" s="95"/>
      <c r="G225" s="95"/>
      <c r="H225" s="155"/>
    </row>
    <row r="226" spans="1:8" x14ac:dyDescent="0.2">
      <c r="A226" s="156" t="s">
        <v>311</v>
      </c>
      <c r="B226" s="157" t="s">
        <v>312</v>
      </c>
      <c r="C226" s="215">
        <v>188</v>
      </c>
      <c r="D226" s="216">
        <v>24</v>
      </c>
      <c r="E226" s="226">
        <f t="shared" si="10"/>
        <v>4512</v>
      </c>
      <c r="F226" s="3" t="s">
        <v>48</v>
      </c>
      <c r="G226" s="158">
        <v>5.5E-2</v>
      </c>
      <c r="H226" s="160">
        <f t="shared" si="11"/>
        <v>248.16</v>
      </c>
    </row>
    <row r="227" spans="1:8" x14ac:dyDescent="0.2">
      <c r="A227" s="142" t="s">
        <v>313</v>
      </c>
      <c r="B227" s="143" t="s">
        <v>312</v>
      </c>
      <c r="C227" s="211">
        <v>289</v>
      </c>
      <c r="D227" s="212">
        <v>12</v>
      </c>
      <c r="E227" s="227">
        <f t="shared" si="10"/>
        <v>3468</v>
      </c>
      <c r="F227" s="2" t="s">
        <v>58</v>
      </c>
      <c r="G227" s="144">
        <v>5.5E-2</v>
      </c>
      <c r="H227" s="146">
        <f t="shared" si="11"/>
        <v>190.74</v>
      </c>
    </row>
    <row r="228" spans="1:8" x14ac:dyDescent="0.2">
      <c r="A228" s="142" t="s">
        <v>314</v>
      </c>
      <c r="B228" s="143" t="s">
        <v>312</v>
      </c>
      <c r="C228" s="211">
        <v>70</v>
      </c>
      <c r="D228" s="212">
        <v>12</v>
      </c>
      <c r="E228" s="227">
        <f t="shared" si="10"/>
        <v>840</v>
      </c>
      <c r="F228" s="2" t="s">
        <v>53</v>
      </c>
      <c r="G228" s="144">
        <v>5.5E-2</v>
      </c>
      <c r="H228" s="146">
        <f t="shared" si="11"/>
        <v>46.2</v>
      </c>
    </row>
    <row r="229" spans="1:8" x14ac:dyDescent="0.2">
      <c r="A229" s="142" t="s">
        <v>315</v>
      </c>
      <c r="B229" s="143" t="s">
        <v>312</v>
      </c>
      <c r="C229" s="211">
        <v>104</v>
      </c>
      <c r="D229" s="212">
        <v>12</v>
      </c>
      <c r="E229" s="227">
        <f t="shared" si="10"/>
        <v>1248</v>
      </c>
      <c r="F229" s="2" t="s">
        <v>53</v>
      </c>
      <c r="G229" s="144">
        <v>5.5E-2</v>
      </c>
      <c r="H229" s="146">
        <f t="shared" si="11"/>
        <v>68.64</v>
      </c>
    </row>
    <row r="230" spans="1:8" x14ac:dyDescent="0.2">
      <c r="A230" s="142" t="s">
        <v>316</v>
      </c>
      <c r="B230" s="143" t="s">
        <v>312</v>
      </c>
      <c r="C230" s="211">
        <v>70</v>
      </c>
      <c r="D230" s="212">
        <v>12</v>
      </c>
      <c r="E230" s="227">
        <f t="shared" si="10"/>
        <v>840</v>
      </c>
      <c r="F230" s="2" t="s">
        <v>53</v>
      </c>
      <c r="G230" s="144">
        <v>5.5E-2</v>
      </c>
      <c r="H230" s="146">
        <f t="shared" si="11"/>
        <v>46.2</v>
      </c>
    </row>
    <row r="231" spans="1:8" x14ac:dyDescent="0.2">
      <c r="A231" s="142" t="s">
        <v>317</v>
      </c>
      <c r="B231" s="143" t="s">
        <v>312</v>
      </c>
      <c r="C231" s="211">
        <v>1883</v>
      </c>
      <c r="D231" s="212">
        <v>6</v>
      </c>
      <c r="E231" s="227">
        <f t="shared" si="10"/>
        <v>11298</v>
      </c>
      <c r="F231" s="2" t="s">
        <v>53</v>
      </c>
      <c r="G231" s="144">
        <v>5.5E-2</v>
      </c>
      <c r="H231" s="146">
        <f t="shared" si="11"/>
        <v>621.39</v>
      </c>
    </row>
    <row r="232" spans="1:8" x14ac:dyDescent="0.2">
      <c r="A232" s="142" t="s">
        <v>318</v>
      </c>
      <c r="B232" s="143" t="s">
        <v>312</v>
      </c>
      <c r="C232" s="211">
        <v>472</v>
      </c>
      <c r="D232" s="212">
        <v>12</v>
      </c>
      <c r="E232" s="227">
        <f t="shared" si="10"/>
        <v>5664</v>
      </c>
      <c r="F232" s="2" t="s">
        <v>53</v>
      </c>
      <c r="G232" s="144">
        <v>5.5E-2</v>
      </c>
      <c r="H232" s="146">
        <f t="shared" si="11"/>
        <v>311.52</v>
      </c>
    </row>
    <row r="233" spans="1:8" x14ac:dyDescent="0.2">
      <c r="A233" s="142" t="s">
        <v>319</v>
      </c>
      <c r="B233" s="143" t="s">
        <v>312</v>
      </c>
      <c r="C233" s="211">
        <v>233</v>
      </c>
      <c r="D233" s="212">
        <v>12</v>
      </c>
      <c r="E233" s="227">
        <f t="shared" si="10"/>
        <v>2796</v>
      </c>
      <c r="F233" s="2" t="s">
        <v>58</v>
      </c>
      <c r="G233" s="144">
        <v>5.5E-2</v>
      </c>
      <c r="H233" s="146">
        <f t="shared" si="11"/>
        <v>153.78</v>
      </c>
    </row>
    <row r="234" spans="1:8" x14ac:dyDescent="0.2">
      <c r="A234" s="142" t="s">
        <v>320</v>
      </c>
      <c r="B234" s="143" t="s">
        <v>312</v>
      </c>
      <c r="C234" s="211">
        <v>463</v>
      </c>
      <c r="D234" s="211">
        <v>48</v>
      </c>
      <c r="E234" s="227">
        <f t="shared" si="10"/>
        <v>22224</v>
      </c>
      <c r="F234" s="2" t="s">
        <v>48</v>
      </c>
      <c r="G234" s="144">
        <v>5.5E-2</v>
      </c>
      <c r="H234" s="146">
        <f t="shared" si="11"/>
        <v>1222.32</v>
      </c>
    </row>
    <row r="235" spans="1:8" x14ac:dyDescent="0.2">
      <c r="A235" s="142" t="s">
        <v>321</v>
      </c>
      <c r="B235" s="143" t="s">
        <v>312</v>
      </c>
      <c r="C235" s="211">
        <v>998</v>
      </c>
      <c r="D235" s="212">
        <v>12</v>
      </c>
      <c r="E235" s="227">
        <f t="shared" si="10"/>
        <v>11976</v>
      </c>
      <c r="F235" s="2" t="s">
        <v>58</v>
      </c>
      <c r="G235" s="144">
        <v>5.5E-2</v>
      </c>
      <c r="H235" s="146">
        <f t="shared" si="11"/>
        <v>658.68</v>
      </c>
    </row>
    <row r="236" spans="1:8" ht="15" thickBot="1" x14ac:dyDescent="0.25">
      <c r="A236" s="166"/>
      <c r="B236" s="186"/>
      <c r="C236" s="213"/>
      <c r="D236" s="213"/>
      <c r="E236" s="228"/>
      <c r="F236" s="7"/>
      <c r="G236" s="150"/>
      <c r="H236" s="152"/>
    </row>
    <row r="237" spans="1:8" ht="15.75" thickBot="1" x14ac:dyDescent="0.3">
      <c r="A237" s="153" t="s">
        <v>322</v>
      </c>
      <c r="B237" s="187"/>
      <c r="C237" s="187"/>
      <c r="D237" s="95"/>
      <c r="E237" s="229"/>
      <c r="F237" s="95"/>
      <c r="G237" s="95"/>
      <c r="H237" s="155"/>
    </row>
    <row r="238" spans="1:8" ht="28.5" x14ac:dyDescent="0.2">
      <c r="A238" s="156" t="s">
        <v>323</v>
      </c>
      <c r="B238" s="157" t="s">
        <v>312</v>
      </c>
      <c r="C238" s="215">
        <v>664</v>
      </c>
      <c r="D238" s="215">
        <v>12</v>
      </c>
      <c r="E238" s="226">
        <f t="shared" si="10"/>
        <v>7968</v>
      </c>
      <c r="F238" s="3" t="s">
        <v>53</v>
      </c>
      <c r="G238" s="158">
        <v>5.5E-2</v>
      </c>
      <c r="H238" s="160">
        <f t="shared" si="11"/>
        <v>438.24</v>
      </c>
    </row>
    <row r="239" spans="1:8" ht="28.5" x14ac:dyDescent="0.2">
      <c r="A239" s="142" t="s">
        <v>324</v>
      </c>
      <c r="B239" s="143" t="s">
        <v>312</v>
      </c>
      <c r="C239" s="211">
        <v>597</v>
      </c>
      <c r="D239" s="211">
        <v>12</v>
      </c>
      <c r="E239" s="227">
        <f t="shared" si="10"/>
        <v>7164</v>
      </c>
      <c r="F239" s="2" t="s">
        <v>53</v>
      </c>
      <c r="G239" s="144">
        <v>5.5E-2</v>
      </c>
      <c r="H239" s="146">
        <f t="shared" si="11"/>
        <v>394.02</v>
      </c>
    </row>
    <row r="240" spans="1:8" ht="28.5" x14ac:dyDescent="0.2">
      <c r="A240" s="142" t="s">
        <v>325</v>
      </c>
      <c r="B240" s="143" t="s">
        <v>312</v>
      </c>
      <c r="C240" s="211">
        <v>159</v>
      </c>
      <c r="D240" s="211">
        <v>12</v>
      </c>
      <c r="E240" s="227">
        <f t="shared" si="10"/>
        <v>1908</v>
      </c>
      <c r="F240" s="2" t="s">
        <v>53</v>
      </c>
      <c r="G240" s="144">
        <v>5.5E-2</v>
      </c>
      <c r="H240" s="146">
        <f t="shared" si="11"/>
        <v>104.94</v>
      </c>
    </row>
    <row r="241" spans="1:11" x14ac:dyDescent="0.2">
      <c r="A241" s="142" t="s">
        <v>326</v>
      </c>
      <c r="B241" s="143" t="s">
        <v>312</v>
      </c>
      <c r="C241" s="211">
        <v>327</v>
      </c>
      <c r="D241" s="211">
        <v>12</v>
      </c>
      <c r="E241" s="227">
        <f t="shared" si="10"/>
        <v>3924</v>
      </c>
      <c r="F241" s="2" t="s">
        <v>53</v>
      </c>
      <c r="G241" s="144">
        <v>5.5E-2</v>
      </c>
      <c r="H241" s="146">
        <f t="shared" si="11"/>
        <v>215.82</v>
      </c>
    </row>
    <row r="242" spans="1:11" ht="15" x14ac:dyDescent="0.25">
      <c r="A242" s="217" t="s">
        <v>327</v>
      </c>
      <c r="B242" s="143"/>
      <c r="C242" s="143"/>
      <c r="D242" s="144"/>
      <c r="E242" s="227"/>
      <c r="F242" s="2"/>
      <c r="G242" s="144"/>
      <c r="H242" s="146"/>
    </row>
    <row r="243" spans="1:11" x14ac:dyDescent="0.2">
      <c r="A243" s="142" t="s">
        <v>328</v>
      </c>
      <c r="B243" s="143" t="s">
        <v>312</v>
      </c>
      <c r="C243" s="211">
        <v>589</v>
      </c>
      <c r="D243" s="211">
        <v>12</v>
      </c>
      <c r="E243" s="227">
        <f t="shared" si="10"/>
        <v>7068</v>
      </c>
      <c r="F243" s="2" t="s">
        <v>53</v>
      </c>
      <c r="G243" s="144">
        <v>5.5E-2</v>
      </c>
      <c r="H243" s="146">
        <f t="shared" si="11"/>
        <v>388.74</v>
      </c>
    </row>
    <row r="244" spans="1:11" ht="15" thickBot="1" x14ac:dyDescent="0.25">
      <c r="A244" s="147"/>
      <c r="B244" s="150"/>
      <c r="C244" s="150"/>
      <c r="D244" s="150"/>
      <c r="E244" s="228"/>
      <c r="F244" s="150"/>
      <c r="G244" s="150"/>
      <c r="H244" s="152"/>
    </row>
    <row r="245" spans="1:11" ht="30.75" thickBot="1" x14ac:dyDescent="0.3">
      <c r="A245" s="196" t="s">
        <v>329</v>
      </c>
      <c r="B245" s="197"/>
      <c r="C245" s="197"/>
      <c r="D245" s="197"/>
      <c r="E245" s="298">
        <f>SUM(E206:E244)</f>
        <v>153474</v>
      </c>
      <c r="F245" s="197"/>
      <c r="G245" s="197"/>
      <c r="H245" s="218">
        <f>SUM(H206:H243)</f>
        <v>8380.4939999999988</v>
      </c>
    </row>
    <row r="246" spans="1:11" ht="15" x14ac:dyDescent="0.25">
      <c r="A246" s="219"/>
      <c r="B246" s="220"/>
      <c r="C246" s="220"/>
      <c r="D246" s="220"/>
      <c r="E246" s="302"/>
      <c r="F246" s="220"/>
      <c r="G246" s="220"/>
      <c r="H246" s="221"/>
    </row>
    <row r="247" spans="1:11" ht="15" x14ac:dyDescent="0.25">
      <c r="A247" s="222" t="s">
        <v>330</v>
      </c>
      <c r="B247" s="223"/>
      <c r="C247" s="223"/>
      <c r="D247" s="223"/>
      <c r="E247" s="303">
        <f>SUM(E206:E222)</f>
        <v>60576</v>
      </c>
      <c r="F247" s="223"/>
      <c r="G247" s="223"/>
      <c r="H247" s="224">
        <f>SUM(H206:H222)</f>
        <v>3271.1039999999998</v>
      </c>
      <c r="J247" s="225"/>
      <c r="K247" s="225"/>
    </row>
    <row r="248" spans="1:11" ht="15.75" thickBot="1" x14ac:dyDescent="0.3">
      <c r="A248" s="191" t="s">
        <v>331</v>
      </c>
      <c r="B248" s="192"/>
      <c r="C248" s="192"/>
      <c r="D248" s="192"/>
      <c r="E248" s="296">
        <f>SUM(E226:E243)</f>
        <v>92898</v>
      </c>
      <c r="F248" s="192"/>
      <c r="G248" s="192"/>
      <c r="H248" s="194">
        <f>SUM(H226:H243)</f>
        <v>5109.3899999999985</v>
      </c>
    </row>
    <row r="249" spans="1:11" x14ac:dyDescent="0.2">
      <c r="H249" s="225"/>
    </row>
    <row r="250" spans="1:11" ht="15" thickBot="1" x14ac:dyDescent="0.25">
      <c r="H250" s="225"/>
    </row>
    <row r="251" spans="1:11" ht="45.75" thickBot="1" x14ac:dyDescent="0.3">
      <c r="A251" s="153" t="s">
        <v>332</v>
      </c>
      <c r="B251" s="167" t="s">
        <v>333</v>
      </c>
      <c r="C251" s="39" t="s">
        <v>18</v>
      </c>
      <c r="D251" s="42" t="s">
        <v>41</v>
      </c>
      <c r="E251" s="297" t="s">
        <v>43</v>
      </c>
      <c r="F251" s="43" t="s">
        <v>42</v>
      </c>
      <c r="G251" s="39" t="s">
        <v>44</v>
      </c>
      <c r="H251" s="48" t="s">
        <v>292</v>
      </c>
    </row>
    <row r="252" spans="1:11" ht="15.75" thickBot="1" x14ac:dyDescent="0.3">
      <c r="A252" s="202" t="s">
        <v>293</v>
      </c>
      <c r="B252" s="95"/>
      <c r="C252" s="95"/>
      <c r="D252" s="95"/>
      <c r="E252" s="229"/>
      <c r="F252" s="95"/>
      <c r="G252" s="95"/>
      <c r="H252" s="155"/>
    </row>
    <row r="253" spans="1:11" ht="28.5" x14ac:dyDescent="0.2">
      <c r="A253" s="156" t="s">
        <v>334</v>
      </c>
      <c r="B253" s="157" t="s">
        <v>335</v>
      </c>
      <c r="C253" s="226">
        <v>54</v>
      </c>
      <c r="D253" s="158">
        <v>12</v>
      </c>
      <c r="E253" s="226">
        <f>D253*C253</f>
        <v>648</v>
      </c>
      <c r="F253" s="3" t="s">
        <v>53</v>
      </c>
      <c r="G253" s="158">
        <v>5.3999999999999999E-2</v>
      </c>
      <c r="H253" s="160">
        <f>G253*E253</f>
        <v>34.991999999999997</v>
      </c>
    </row>
    <row r="254" spans="1:11" ht="28.5" x14ac:dyDescent="0.2">
      <c r="A254" s="142" t="s">
        <v>336</v>
      </c>
      <c r="B254" s="143" t="s">
        <v>337</v>
      </c>
      <c r="C254" s="227">
        <v>1504</v>
      </c>
      <c r="D254" s="49">
        <v>12</v>
      </c>
      <c r="E254" s="227">
        <f>D254*C254</f>
        <v>18048</v>
      </c>
      <c r="F254" s="2" t="s">
        <v>53</v>
      </c>
      <c r="G254" s="144">
        <v>5.3999999999999999E-2</v>
      </c>
      <c r="H254" s="146">
        <f>G254*E254</f>
        <v>974.59199999999998</v>
      </c>
    </row>
    <row r="255" spans="1:11" ht="28.5" x14ac:dyDescent="0.2">
      <c r="A255" s="142" t="s">
        <v>338</v>
      </c>
      <c r="B255" s="143" t="s">
        <v>335</v>
      </c>
      <c r="C255" s="227">
        <v>49.199999999999996</v>
      </c>
      <c r="D255" s="158">
        <v>12</v>
      </c>
      <c r="E255" s="227">
        <f t="shared" ref="E255:E272" si="12">D255*C255</f>
        <v>590.4</v>
      </c>
      <c r="F255" s="2" t="s">
        <v>53</v>
      </c>
      <c r="G255" s="144">
        <v>5.3999999999999999E-2</v>
      </c>
      <c r="H255" s="146">
        <f t="shared" ref="H255:H272" si="13">G255*E255</f>
        <v>31.881599999999999</v>
      </c>
    </row>
    <row r="256" spans="1:11" ht="28.5" x14ac:dyDescent="0.2">
      <c r="A256" s="142" t="s">
        <v>339</v>
      </c>
      <c r="B256" s="143" t="s">
        <v>335</v>
      </c>
      <c r="C256" s="227">
        <v>42</v>
      </c>
      <c r="D256" s="144">
        <v>12</v>
      </c>
      <c r="E256" s="227">
        <f t="shared" si="12"/>
        <v>504</v>
      </c>
      <c r="F256" s="2" t="s">
        <v>53</v>
      </c>
      <c r="G256" s="144">
        <v>5.3999999999999999E-2</v>
      </c>
      <c r="H256" s="146">
        <f t="shared" si="13"/>
        <v>27.216000000000001</v>
      </c>
    </row>
    <row r="257" spans="1:8" ht="42.75" x14ac:dyDescent="0.2">
      <c r="A257" s="142" t="s">
        <v>340</v>
      </c>
      <c r="B257" s="143" t="s">
        <v>335</v>
      </c>
      <c r="C257" s="227">
        <v>29.900000000000002</v>
      </c>
      <c r="D257" s="158">
        <v>12</v>
      </c>
      <c r="E257" s="227">
        <f t="shared" si="12"/>
        <v>358.8</v>
      </c>
      <c r="F257" s="2" t="s">
        <v>53</v>
      </c>
      <c r="G257" s="144">
        <v>5.3999999999999999E-2</v>
      </c>
      <c r="H257" s="146">
        <f t="shared" si="13"/>
        <v>19.3752</v>
      </c>
    </row>
    <row r="258" spans="1:8" ht="28.5" x14ac:dyDescent="0.2">
      <c r="A258" s="142" t="s">
        <v>341</v>
      </c>
      <c r="B258" s="143" t="s">
        <v>335</v>
      </c>
      <c r="C258" s="227">
        <v>54</v>
      </c>
      <c r="D258" s="144">
        <v>12</v>
      </c>
      <c r="E258" s="227">
        <f t="shared" si="12"/>
        <v>648</v>
      </c>
      <c r="F258" s="2" t="s">
        <v>53</v>
      </c>
      <c r="G258" s="144">
        <v>5.3999999999999999E-2</v>
      </c>
      <c r="H258" s="146">
        <f t="shared" si="13"/>
        <v>34.991999999999997</v>
      </c>
    </row>
    <row r="259" spans="1:8" ht="28.5" x14ac:dyDescent="0.2">
      <c r="A259" s="142" t="s">
        <v>342</v>
      </c>
      <c r="B259" s="143" t="s">
        <v>335</v>
      </c>
      <c r="C259" s="227">
        <v>91.5</v>
      </c>
      <c r="D259" s="158">
        <v>12</v>
      </c>
      <c r="E259" s="227">
        <f t="shared" si="12"/>
        <v>1098</v>
      </c>
      <c r="F259" s="2" t="s">
        <v>53</v>
      </c>
      <c r="G259" s="144">
        <v>5.3999999999999999E-2</v>
      </c>
      <c r="H259" s="146">
        <f t="shared" si="13"/>
        <v>59.292000000000002</v>
      </c>
    </row>
    <row r="260" spans="1:8" ht="28.5" x14ac:dyDescent="0.2">
      <c r="A260" s="142" t="s">
        <v>343</v>
      </c>
      <c r="B260" s="143" t="s">
        <v>335</v>
      </c>
      <c r="C260" s="227">
        <v>41.6</v>
      </c>
      <c r="D260" s="144">
        <v>12</v>
      </c>
      <c r="E260" s="227">
        <f t="shared" si="12"/>
        <v>499.20000000000005</v>
      </c>
      <c r="F260" s="2" t="s">
        <v>53</v>
      </c>
      <c r="G260" s="144">
        <v>5.3999999999999999E-2</v>
      </c>
      <c r="H260" s="146">
        <f t="shared" si="13"/>
        <v>26.956800000000001</v>
      </c>
    </row>
    <row r="261" spans="1:8" ht="28.5" x14ac:dyDescent="0.2">
      <c r="A261" s="142" t="s">
        <v>344</v>
      </c>
      <c r="B261" s="143" t="s">
        <v>335</v>
      </c>
      <c r="C261" s="227">
        <v>54.6</v>
      </c>
      <c r="D261" s="158">
        <v>12</v>
      </c>
      <c r="E261" s="227">
        <f t="shared" si="12"/>
        <v>655.20000000000005</v>
      </c>
      <c r="F261" s="2" t="s">
        <v>53</v>
      </c>
      <c r="G261" s="144">
        <v>5.3999999999999999E-2</v>
      </c>
      <c r="H261" s="146">
        <f t="shared" si="13"/>
        <v>35.380800000000001</v>
      </c>
    </row>
    <row r="262" spans="1:8" ht="28.5" x14ac:dyDescent="0.2">
      <c r="A262" s="142" t="s">
        <v>345</v>
      </c>
      <c r="B262" s="143" t="s">
        <v>335</v>
      </c>
      <c r="C262" s="227">
        <v>14.3</v>
      </c>
      <c r="D262" s="144">
        <v>12</v>
      </c>
      <c r="E262" s="227">
        <f t="shared" si="12"/>
        <v>171.60000000000002</v>
      </c>
      <c r="F262" s="2" t="s">
        <v>53</v>
      </c>
      <c r="G262" s="144">
        <v>5.3999999999999999E-2</v>
      </c>
      <c r="H262" s="146">
        <f t="shared" si="13"/>
        <v>9.2664000000000009</v>
      </c>
    </row>
    <row r="263" spans="1:8" ht="28.5" x14ac:dyDescent="0.2">
      <c r="A263" s="142" t="s">
        <v>346</v>
      </c>
      <c r="B263" s="143" t="s">
        <v>335</v>
      </c>
      <c r="C263" s="227">
        <v>66</v>
      </c>
      <c r="D263" s="158">
        <v>12</v>
      </c>
      <c r="E263" s="227">
        <f t="shared" si="12"/>
        <v>792</v>
      </c>
      <c r="F263" s="2" t="s">
        <v>53</v>
      </c>
      <c r="G263" s="144">
        <v>5.3999999999999999E-2</v>
      </c>
      <c r="H263" s="146">
        <f t="shared" si="13"/>
        <v>42.768000000000001</v>
      </c>
    </row>
    <row r="264" spans="1:8" ht="28.5" x14ac:dyDescent="0.2">
      <c r="A264" s="142" t="s">
        <v>347</v>
      </c>
      <c r="B264" s="143" t="s">
        <v>335</v>
      </c>
      <c r="C264" s="227">
        <v>27</v>
      </c>
      <c r="D264" s="144">
        <v>12</v>
      </c>
      <c r="E264" s="227">
        <f t="shared" si="12"/>
        <v>324</v>
      </c>
      <c r="F264" s="2" t="s">
        <v>53</v>
      </c>
      <c r="G264" s="144">
        <v>5.3999999999999999E-2</v>
      </c>
      <c r="H264" s="146">
        <f t="shared" si="13"/>
        <v>17.495999999999999</v>
      </c>
    </row>
    <row r="265" spans="1:8" ht="42.75" x14ac:dyDescent="0.2">
      <c r="A265" s="142" t="s">
        <v>348</v>
      </c>
      <c r="B265" s="143" t="s">
        <v>349</v>
      </c>
      <c r="C265" s="227">
        <v>353.1</v>
      </c>
      <c r="D265" s="158">
        <v>12</v>
      </c>
      <c r="E265" s="227">
        <f t="shared" si="12"/>
        <v>4237.2000000000007</v>
      </c>
      <c r="F265" s="2" t="s">
        <v>53</v>
      </c>
      <c r="G265" s="144">
        <v>5.3999999999999999E-2</v>
      </c>
      <c r="H265" s="146">
        <f t="shared" si="13"/>
        <v>228.80880000000005</v>
      </c>
    </row>
    <row r="266" spans="1:8" ht="28.5" x14ac:dyDescent="0.2">
      <c r="A266" s="142" t="s">
        <v>350</v>
      </c>
      <c r="B266" s="143" t="s">
        <v>335</v>
      </c>
      <c r="C266" s="227">
        <v>58.5</v>
      </c>
      <c r="D266" s="144">
        <v>12</v>
      </c>
      <c r="E266" s="227">
        <f t="shared" si="12"/>
        <v>702</v>
      </c>
      <c r="F266" s="2" t="s">
        <v>53</v>
      </c>
      <c r="G266" s="144">
        <v>5.3999999999999999E-2</v>
      </c>
      <c r="H266" s="146">
        <f t="shared" si="13"/>
        <v>37.908000000000001</v>
      </c>
    </row>
    <row r="267" spans="1:8" ht="28.5" x14ac:dyDescent="0.2">
      <c r="A267" s="142" t="s">
        <v>351</v>
      </c>
      <c r="B267" s="143" t="s">
        <v>335</v>
      </c>
      <c r="C267" s="227">
        <v>31.900000000000002</v>
      </c>
      <c r="D267" s="158">
        <v>12</v>
      </c>
      <c r="E267" s="227">
        <f t="shared" si="12"/>
        <v>382.8</v>
      </c>
      <c r="F267" s="2" t="s">
        <v>53</v>
      </c>
      <c r="G267" s="144">
        <v>5.3999999999999999E-2</v>
      </c>
      <c r="H267" s="146">
        <f t="shared" si="13"/>
        <v>20.671199999999999</v>
      </c>
    </row>
    <row r="268" spans="1:8" ht="15" thickBot="1" x14ac:dyDescent="0.25">
      <c r="A268" s="166"/>
      <c r="B268" s="186"/>
      <c r="C268" s="228"/>
      <c r="D268" s="150"/>
      <c r="E268" s="228"/>
      <c r="F268" s="7"/>
      <c r="G268" s="150"/>
      <c r="H268" s="152"/>
    </row>
    <row r="269" spans="1:8" ht="15.75" thickBot="1" x14ac:dyDescent="0.3">
      <c r="A269" s="153" t="s">
        <v>322</v>
      </c>
      <c r="B269" s="187"/>
      <c r="C269" s="229"/>
      <c r="D269" s="95"/>
      <c r="E269" s="229"/>
      <c r="F269" s="44"/>
      <c r="G269" s="95"/>
      <c r="H269" s="155"/>
    </row>
    <row r="270" spans="1:8" ht="28.5" x14ac:dyDescent="0.2">
      <c r="A270" s="156" t="s">
        <v>352</v>
      </c>
      <c r="B270" s="157" t="s">
        <v>353</v>
      </c>
      <c r="C270" s="226">
        <v>75</v>
      </c>
      <c r="D270" s="158">
        <v>12</v>
      </c>
      <c r="E270" s="226">
        <f t="shared" si="12"/>
        <v>900</v>
      </c>
      <c r="F270" s="3" t="s">
        <v>53</v>
      </c>
      <c r="G270" s="158">
        <v>5.3999999999999999E-2</v>
      </c>
      <c r="H270" s="160">
        <f t="shared" si="13"/>
        <v>48.6</v>
      </c>
    </row>
    <row r="271" spans="1:8" ht="42.75" x14ac:dyDescent="0.2">
      <c r="A271" s="142" t="s">
        <v>354</v>
      </c>
      <c r="B271" s="143" t="s">
        <v>355</v>
      </c>
      <c r="C271" s="227">
        <v>90</v>
      </c>
      <c r="D271" s="144">
        <v>12</v>
      </c>
      <c r="E271" s="227">
        <f t="shared" si="12"/>
        <v>1080</v>
      </c>
      <c r="F271" s="2" t="s">
        <v>53</v>
      </c>
      <c r="G271" s="144">
        <v>5.3999999999999999E-2</v>
      </c>
      <c r="H271" s="146">
        <f t="shared" si="13"/>
        <v>58.32</v>
      </c>
    </row>
    <row r="272" spans="1:8" ht="42.75" x14ac:dyDescent="0.2">
      <c r="A272" s="142" t="s">
        <v>356</v>
      </c>
      <c r="B272" s="143" t="s">
        <v>357</v>
      </c>
      <c r="C272" s="227">
        <v>260</v>
      </c>
      <c r="D272" s="144">
        <v>12</v>
      </c>
      <c r="E272" s="227">
        <f t="shared" si="12"/>
        <v>3120</v>
      </c>
      <c r="F272" s="2" t="s">
        <v>53</v>
      </c>
      <c r="G272" s="144">
        <v>5.3999999999999999E-2</v>
      </c>
      <c r="H272" s="146">
        <f t="shared" si="13"/>
        <v>168.48</v>
      </c>
    </row>
    <row r="273" spans="1:8" ht="15" thickBot="1" x14ac:dyDescent="0.25">
      <c r="A273" s="147"/>
      <c r="B273" s="150"/>
      <c r="C273" s="150"/>
      <c r="D273" s="150"/>
      <c r="E273" s="228"/>
      <c r="F273" s="150"/>
      <c r="G273" s="150"/>
      <c r="H273" s="195"/>
    </row>
    <row r="274" spans="1:8" ht="15.75" thickBot="1" x14ac:dyDescent="0.3">
      <c r="A274" s="202" t="s">
        <v>358</v>
      </c>
      <c r="B274" s="167"/>
      <c r="C274" s="167"/>
      <c r="D274" s="167"/>
      <c r="E274" s="230">
        <f>SUM(E253:E272)</f>
        <v>34759.199999999997</v>
      </c>
      <c r="F274" s="167"/>
      <c r="G274" s="167"/>
      <c r="H274" s="203">
        <f>SUM(H253:H273)</f>
        <v>1876.9967999999994</v>
      </c>
    </row>
  </sheetData>
  <sheetProtection sheet="1" objects="1" scenarios="1"/>
  <mergeCells count="8">
    <mergeCell ref="A1:I2"/>
    <mergeCell ref="A4:I4"/>
    <mergeCell ref="A3:I3"/>
    <mergeCell ref="A65:I65"/>
    <mergeCell ref="A203:H203"/>
    <mergeCell ref="A105:I105"/>
    <mergeCell ref="A190:I190"/>
    <mergeCell ref="A202:I202"/>
  </mergeCells>
  <phoneticPr fontId="9" type="noConversion"/>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1"/>
  <sheetViews>
    <sheetView topLeftCell="A127" workbookViewId="0">
      <selection activeCell="B137" sqref="B137:C137"/>
    </sheetView>
  </sheetViews>
  <sheetFormatPr defaultRowHeight="14.25" x14ac:dyDescent="0.2"/>
  <cols>
    <col min="1" max="1" width="32" style="10" customWidth="1"/>
    <col min="2" max="2" width="36.140625" style="10" customWidth="1"/>
    <col min="3" max="3" width="10.7109375" style="10" bestFit="1" customWidth="1"/>
    <col min="4" max="5" width="9.28515625" style="10" bestFit="1" customWidth="1"/>
    <col min="6" max="6" width="9.140625" style="10"/>
    <col min="7" max="7" width="10.28515625" style="109" bestFit="1" customWidth="1"/>
    <col min="8" max="8" width="9.28515625" style="10" bestFit="1" customWidth="1"/>
    <col min="9" max="9" width="10.140625" style="10" bestFit="1" customWidth="1"/>
    <col min="10" max="16384" width="9.140625" style="10"/>
  </cols>
  <sheetData>
    <row r="1" spans="1:9" x14ac:dyDescent="0.2">
      <c r="A1" s="334" t="s">
        <v>659</v>
      </c>
      <c r="B1" s="335"/>
      <c r="C1" s="335"/>
      <c r="D1" s="335"/>
      <c r="E1" s="335"/>
      <c r="F1" s="335"/>
      <c r="G1" s="335"/>
      <c r="H1" s="335"/>
      <c r="I1" s="371"/>
    </row>
    <row r="2" spans="1:9" ht="15" thickBot="1" x14ac:dyDescent="0.25">
      <c r="A2" s="337"/>
      <c r="B2" s="338"/>
      <c r="C2" s="338"/>
      <c r="D2" s="338"/>
      <c r="E2" s="338"/>
      <c r="F2" s="338"/>
      <c r="G2" s="338"/>
      <c r="H2" s="338"/>
      <c r="I2" s="372"/>
    </row>
    <row r="3" spans="1:9" ht="15" thickBot="1" x14ac:dyDescent="0.25"/>
    <row r="4" spans="1:9" ht="15.75" thickBot="1" x14ac:dyDescent="0.3">
      <c r="A4" s="363" t="s">
        <v>359</v>
      </c>
      <c r="B4" s="347"/>
      <c r="C4" s="347"/>
      <c r="D4" s="347"/>
      <c r="E4" s="347"/>
      <c r="F4" s="347"/>
      <c r="G4" s="347"/>
      <c r="H4" s="347"/>
      <c r="I4" s="348"/>
    </row>
    <row r="5" spans="1:9" ht="15.75" thickBot="1" x14ac:dyDescent="0.3">
      <c r="A5" s="20" t="s">
        <v>293</v>
      </c>
      <c r="B5" s="39" t="s">
        <v>38</v>
      </c>
      <c r="C5" s="39" t="s">
        <v>360</v>
      </c>
      <c r="D5" s="39" t="s">
        <v>18</v>
      </c>
      <c r="E5" s="39" t="s">
        <v>41</v>
      </c>
      <c r="F5" s="39" t="s">
        <v>42</v>
      </c>
      <c r="G5" s="101" t="s">
        <v>361</v>
      </c>
      <c r="H5" s="39" t="s">
        <v>44</v>
      </c>
      <c r="I5" s="40" t="s">
        <v>292</v>
      </c>
    </row>
    <row r="6" spans="1:9" ht="28.5" x14ac:dyDescent="0.2">
      <c r="A6" s="60" t="s">
        <v>362</v>
      </c>
      <c r="B6" s="110" t="s">
        <v>363</v>
      </c>
      <c r="C6" s="99" t="s">
        <v>364</v>
      </c>
      <c r="D6" s="111">
        <v>20</v>
      </c>
      <c r="E6" s="86">
        <v>52</v>
      </c>
      <c r="F6" s="45" t="s">
        <v>365</v>
      </c>
      <c r="G6" s="102">
        <f>E6*D6</f>
        <v>1040</v>
      </c>
      <c r="H6" s="86">
        <v>7.0000000000000001E-3</v>
      </c>
      <c r="I6" s="112">
        <f>H6*G6</f>
        <v>7.28</v>
      </c>
    </row>
    <row r="7" spans="1:9" ht="28.5" x14ac:dyDescent="0.2">
      <c r="A7" s="65" t="s">
        <v>47</v>
      </c>
      <c r="B7" s="113" t="s">
        <v>366</v>
      </c>
      <c r="C7" s="98" t="s">
        <v>364</v>
      </c>
      <c r="D7" s="114">
        <v>1065</v>
      </c>
      <c r="E7" s="49">
        <v>52</v>
      </c>
      <c r="F7" s="94" t="s">
        <v>367</v>
      </c>
      <c r="G7" s="67">
        <f>E7*D7</f>
        <v>55380</v>
      </c>
      <c r="H7" s="49">
        <v>7.0000000000000001E-3</v>
      </c>
      <c r="I7" s="84">
        <f>H7*G7</f>
        <v>387.66</v>
      </c>
    </row>
    <row r="8" spans="1:9" ht="28.5" x14ac:dyDescent="0.2">
      <c r="A8" s="65" t="s">
        <v>47</v>
      </c>
      <c r="B8" s="113" t="s">
        <v>368</v>
      </c>
      <c r="C8" s="98" t="s">
        <v>364</v>
      </c>
      <c r="D8" s="114">
        <v>1399</v>
      </c>
      <c r="E8" s="49">
        <v>52</v>
      </c>
      <c r="F8" s="94" t="s">
        <v>367</v>
      </c>
      <c r="G8" s="67">
        <f t="shared" ref="G8:G73" si="0">E8*D8</f>
        <v>72748</v>
      </c>
      <c r="H8" s="49">
        <v>7.0000000000000001E-3</v>
      </c>
      <c r="I8" s="84">
        <f t="shared" ref="I8:I73" si="1">H8*G8</f>
        <v>509.23599999999999</v>
      </c>
    </row>
    <row r="9" spans="1:9" ht="48" x14ac:dyDescent="0.2">
      <c r="A9" s="65" t="s">
        <v>47</v>
      </c>
      <c r="B9" s="113" t="s">
        <v>369</v>
      </c>
      <c r="C9" s="98" t="s">
        <v>364</v>
      </c>
      <c r="D9" s="114">
        <v>1131</v>
      </c>
      <c r="E9" s="49">
        <v>52</v>
      </c>
      <c r="F9" s="94" t="s">
        <v>367</v>
      </c>
      <c r="G9" s="67">
        <f t="shared" si="0"/>
        <v>58812</v>
      </c>
      <c r="H9" s="49">
        <v>7.0000000000000001E-3</v>
      </c>
      <c r="I9" s="84">
        <f t="shared" si="1"/>
        <v>411.68400000000003</v>
      </c>
    </row>
    <row r="10" spans="1:9" ht="28.5" x14ac:dyDescent="0.2">
      <c r="A10" s="65" t="s">
        <v>47</v>
      </c>
      <c r="B10" s="113" t="s">
        <v>370</v>
      </c>
      <c r="C10" s="98" t="s">
        <v>364</v>
      </c>
      <c r="D10" s="114">
        <v>274</v>
      </c>
      <c r="E10" s="49">
        <v>52</v>
      </c>
      <c r="F10" s="94" t="s">
        <v>367</v>
      </c>
      <c r="G10" s="67">
        <f t="shared" si="0"/>
        <v>14248</v>
      </c>
      <c r="H10" s="49">
        <v>7.0000000000000001E-3</v>
      </c>
      <c r="I10" s="84">
        <f t="shared" si="1"/>
        <v>99.736000000000004</v>
      </c>
    </row>
    <row r="11" spans="1:9" ht="28.5" x14ac:dyDescent="0.2">
      <c r="A11" s="65" t="s">
        <v>47</v>
      </c>
      <c r="B11" s="113" t="s">
        <v>371</v>
      </c>
      <c r="C11" s="98" t="s">
        <v>364</v>
      </c>
      <c r="D11" s="114">
        <v>163</v>
      </c>
      <c r="E11" s="49">
        <v>150</v>
      </c>
      <c r="F11" s="94" t="s">
        <v>367</v>
      </c>
      <c r="G11" s="67">
        <f t="shared" si="0"/>
        <v>24450</v>
      </c>
      <c r="H11" s="49">
        <v>7.0000000000000001E-3</v>
      </c>
      <c r="I11" s="84">
        <f t="shared" si="1"/>
        <v>171.15</v>
      </c>
    </row>
    <row r="12" spans="1:9" ht="28.5" x14ac:dyDescent="0.2">
      <c r="A12" s="65" t="s">
        <v>47</v>
      </c>
      <c r="B12" s="113" t="s">
        <v>372</v>
      </c>
      <c r="C12" s="98" t="s">
        <v>364</v>
      </c>
      <c r="D12" s="114">
        <v>294</v>
      </c>
      <c r="E12" s="49">
        <v>150</v>
      </c>
      <c r="F12" s="94" t="s">
        <v>367</v>
      </c>
      <c r="G12" s="67">
        <f t="shared" si="0"/>
        <v>44100</v>
      </c>
      <c r="H12" s="49">
        <v>7.0000000000000001E-3</v>
      </c>
      <c r="I12" s="84">
        <f t="shared" si="1"/>
        <v>308.7</v>
      </c>
    </row>
    <row r="13" spans="1:9" ht="28.5" x14ac:dyDescent="0.2">
      <c r="A13" s="65" t="s">
        <v>373</v>
      </c>
      <c r="B13" s="113" t="s">
        <v>374</v>
      </c>
      <c r="C13" s="98" t="s">
        <v>364</v>
      </c>
      <c r="D13" s="114">
        <v>1741</v>
      </c>
      <c r="E13" s="49">
        <v>52</v>
      </c>
      <c r="F13" s="94" t="s">
        <v>367</v>
      </c>
      <c r="G13" s="67">
        <f t="shared" si="0"/>
        <v>90532</v>
      </c>
      <c r="H13" s="49">
        <v>7.0000000000000001E-3</v>
      </c>
      <c r="I13" s="84">
        <f t="shared" si="1"/>
        <v>633.72400000000005</v>
      </c>
    </row>
    <row r="14" spans="1:9" ht="28.5" x14ac:dyDescent="0.2">
      <c r="A14" s="65" t="s">
        <v>646</v>
      </c>
      <c r="B14" s="115" t="s">
        <v>647</v>
      </c>
      <c r="C14" s="98" t="s">
        <v>364</v>
      </c>
      <c r="D14" s="114">
        <v>305</v>
      </c>
      <c r="E14" s="49">
        <v>150</v>
      </c>
      <c r="F14" s="94" t="s">
        <v>651</v>
      </c>
      <c r="G14" s="67">
        <f t="shared" ref="G14:G15" si="2">E14*D14</f>
        <v>45750</v>
      </c>
      <c r="H14" s="49">
        <v>7.0000000000000001E-3</v>
      </c>
      <c r="I14" s="84">
        <f t="shared" ref="I14:I15" si="3">H14*G14</f>
        <v>320.25</v>
      </c>
    </row>
    <row r="15" spans="1:9" ht="60" x14ac:dyDescent="0.2">
      <c r="A15" s="65" t="s">
        <v>646</v>
      </c>
      <c r="B15" s="115" t="s">
        <v>648</v>
      </c>
      <c r="C15" s="98" t="s">
        <v>364</v>
      </c>
      <c r="D15" s="114">
        <v>1060</v>
      </c>
      <c r="E15" s="49">
        <v>150</v>
      </c>
      <c r="F15" s="94" t="s">
        <v>652</v>
      </c>
      <c r="G15" s="67">
        <f t="shared" si="2"/>
        <v>159000</v>
      </c>
      <c r="H15" s="49">
        <v>7.0000000000000001E-3</v>
      </c>
      <c r="I15" s="84">
        <f t="shared" si="3"/>
        <v>1113</v>
      </c>
    </row>
    <row r="16" spans="1:9" ht="28.5" x14ac:dyDescent="0.2">
      <c r="A16" s="65" t="s">
        <v>375</v>
      </c>
      <c r="B16" s="113" t="s">
        <v>376</v>
      </c>
      <c r="C16" s="98" t="s">
        <v>364</v>
      </c>
      <c r="D16" s="114">
        <v>282</v>
      </c>
      <c r="E16" s="49">
        <v>150</v>
      </c>
      <c r="F16" s="94" t="s">
        <v>367</v>
      </c>
      <c r="G16" s="103">
        <f t="shared" si="0"/>
        <v>42300</v>
      </c>
      <c r="H16" s="49">
        <v>7.0000000000000001E-3</v>
      </c>
      <c r="I16" s="84">
        <f t="shared" si="1"/>
        <v>296.10000000000002</v>
      </c>
    </row>
    <row r="17" spans="1:9" ht="28.5" x14ac:dyDescent="0.2">
      <c r="A17" s="65" t="s">
        <v>60</v>
      </c>
      <c r="B17" s="113" t="s">
        <v>377</v>
      </c>
      <c r="C17" s="98" t="s">
        <v>364</v>
      </c>
      <c r="D17" s="114">
        <v>92</v>
      </c>
      <c r="E17" s="49">
        <v>150</v>
      </c>
      <c r="F17" s="94" t="s">
        <v>367</v>
      </c>
      <c r="G17" s="67">
        <f t="shared" si="0"/>
        <v>13800</v>
      </c>
      <c r="H17" s="49">
        <v>7.0000000000000001E-3</v>
      </c>
      <c r="I17" s="84">
        <f t="shared" si="1"/>
        <v>96.600000000000009</v>
      </c>
    </row>
    <row r="18" spans="1:9" ht="28.5" x14ac:dyDescent="0.2">
      <c r="A18" s="65" t="s">
        <v>60</v>
      </c>
      <c r="B18" s="113" t="s">
        <v>378</v>
      </c>
      <c r="C18" s="98" t="s">
        <v>364</v>
      </c>
      <c r="D18" s="114">
        <v>25</v>
      </c>
      <c r="E18" s="49">
        <v>52</v>
      </c>
      <c r="F18" s="2" t="s">
        <v>365</v>
      </c>
      <c r="G18" s="103">
        <f t="shared" si="0"/>
        <v>1300</v>
      </c>
      <c r="H18" s="49">
        <v>7.0000000000000001E-3</v>
      </c>
      <c r="I18" s="84">
        <f t="shared" si="1"/>
        <v>9.1</v>
      </c>
    </row>
    <row r="19" spans="1:9" ht="28.5" x14ac:dyDescent="0.2">
      <c r="A19" s="65" t="s">
        <v>379</v>
      </c>
      <c r="B19" s="113" t="s">
        <v>380</v>
      </c>
      <c r="C19" s="98" t="s">
        <v>364</v>
      </c>
      <c r="D19" s="114">
        <v>3053</v>
      </c>
      <c r="E19" s="49">
        <v>52</v>
      </c>
      <c r="F19" s="94" t="s">
        <v>367</v>
      </c>
      <c r="G19" s="67">
        <f t="shared" si="0"/>
        <v>158756</v>
      </c>
      <c r="H19" s="49">
        <v>7.0000000000000001E-3</v>
      </c>
      <c r="I19" s="84">
        <f t="shared" si="1"/>
        <v>1111.2919999999999</v>
      </c>
    </row>
    <row r="20" spans="1:9" ht="28.5" x14ac:dyDescent="0.2">
      <c r="A20" s="65" t="s">
        <v>381</v>
      </c>
      <c r="B20" s="113" t="s">
        <v>382</v>
      </c>
      <c r="C20" s="98" t="s">
        <v>364</v>
      </c>
      <c r="D20" s="114">
        <v>40</v>
      </c>
      <c r="E20" s="49">
        <v>52</v>
      </c>
      <c r="F20" s="2" t="s">
        <v>365</v>
      </c>
      <c r="G20" s="103">
        <f t="shared" si="0"/>
        <v>2080</v>
      </c>
      <c r="H20" s="49">
        <v>7.0000000000000001E-3</v>
      </c>
      <c r="I20" s="84">
        <f t="shared" si="1"/>
        <v>14.56</v>
      </c>
    </row>
    <row r="21" spans="1:9" ht="28.5" x14ac:dyDescent="0.2">
      <c r="A21" s="65" t="s">
        <v>73</v>
      </c>
      <c r="B21" s="113" t="s">
        <v>383</v>
      </c>
      <c r="C21" s="98" t="s">
        <v>364</v>
      </c>
      <c r="D21" s="114">
        <v>373</v>
      </c>
      <c r="E21" s="49">
        <v>52</v>
      </c>
      <c r="F21" s="2" t="s">
        <v>365</v>
      </c>
      <c r="G21" s="67">
        <f t="shared" si="0"/>
        <v>19396</v>
      </c>
      <c r="H21" s="49">
        <v>7.0000000000000001E-3</v>
      </c>
      <c r="I21" s="84">
        <f t="shared" si="1"/>
        <v>135.77199999999999</v>
      </c>
    </row>
    <row r="22" spans="1:9" ht="48" x14ac:dyDescent="0.2">
      <c r="A22" s="65" t="s">
        <v>384</v>
      </c>
      <c r="B22" s="113" t="s">
        <v>385</v>
      </c>
      <c r="C22" s="98" t="s">
        <v>364</v>
      </c>
      <c r="D22" s="114">
        <v>1278</v>
      </c>
      <c r="E22" s="49">
        <v>150</v>
      </c>
      <c r="F22" s="94" t="s">
        <v>367</v>
      </c>
      <c r="G22" s="103">
        <f t="shared" si="0"/>
        <v>191700</v>
      </c>
      <c r="H22" s="49">
        <v>7.0000000000000001E-3</v>
      </c>
      <c r="I22" s="84">
        <f t="shared" si="1"/>
        <v>1341.9</v>
      </c>
    </row>
    <row r="23" spans="1:9" ht="36" x14ac:dyDescent="0.2">
      <c r="A23" s="65" t="s">
        <v>83</v>
      </c>
      <c r="B23" s="113" t="s">
        <v>386</v>
      </c>
      <c r="C23" s="98" t="s">
        <v>364</v>
      </c>
      <c r="D23" s="114">
        <v>295</v>
      </c>
      <c r="E23" s="49">
        <v>52</v>
      </c>
      <c r="F23" s="2" t="s">
        <v>365</v>
      </c>
      <c r="G23" s="67">
        <f t="shared" si="0"/>
        <v>15340</v>
      </c>
      <c r="H23" s="49">
        <v>7.0000000000000001E-3</v>
      </c>
      <c r="I23" s="84">
        <f t="shared" si="1"/>
        <v>107.38</v>
      </c>
    </row>
    <row r="24" spans="1:9" ht="29.25" thickBot="1" x14ac:dyDescent="0.25">
      <c r="A24" s="65" t="s">
        <v>387</v>
      </c>
      <c r="B24" s="113" t="s">
        <v>388</v>
      </c>
      <c r="C24" s="98" t="s">
        <v>364</v>
      </c>
      <c r="D24" s="114">
        <v>145</v>
      </c>
      <c r="E24" s="49">
        <v>52</v>
      </c>
      <c r="F24" s="94" t="s">
        <v>367</v>
      </c>
      <c r="G24" s="103">
        <f t="shared" si="0"/>
        <v>7540</v>
      </c>
      <c r="H24" s="49">
        <v>7.0000000000000001E-3</v>
      </c>
      <c r="I24" s="84">
        <f t="shared" si="1"/>
        <v>52.78</v>
      </c>
    </row>
    <row r="25" spans="1:9" ht="28.5" x14ac:dyDescent="0.2">
      <c r="A25" s="65" t="s">
        <v>389</v>
      </c>
      <c r="B25" s="113" t="s">
        <v>390</v>
      </c>
      <c r="C25" s="98" t="s">
        <v>364</v>
      </c>
      <c r="D25" s="114">
        <v>600</v>
      </c>
      <c r="E25" s="49">
        <v>52</v>
      </c>
      <c r="F25" s="94" t="s">
        <v>367</v>
      </c>
      <c r="G25" s="67">
        <f t="shared" si="0"/>
        <v>31200</v>
      </c>
      <c r="H25" s="49">
        <v>7.0000000000000001E-3</v>
      </c>
      <c r="I25" s="84">
        <f t="shared" si="1"/>
        <v>218.4</v>
      </c>
    </row>
    <row r="26" spans="1:9" ht="28.5" x14ac:dyDescent="0.2">
      <c r="A26" s="65" t="s">
        <v>85</v>
      </c>
      <c r="B26" s="113" t="s">
        <v>391</v>
      </c>
      <c r="C26" s="98" t="s">
        <v>364</v>
      </c>
      <c r="D26" s="114">
        <v>986</v>
      </c>
      <c r="E26" s="49">
        <v>52</v>
      </c>
      <c r="F26" s="94" t="s">
        <v>367</v>
      </c>
      <c r="G26" s="103">
        <f t="shared" si="0"/>
        <v>51272</v>
      </c>
      <c r="H26" s="49">
        <v>7.0000000000000001E-3</v>
      </c>
      <c r="I26" s="84">
        <f t="shared" si="1"/>
        <v>358.904</v>
      </c>
    </row>
    <row r="27" spans="1:9" ht="28.5" x14ac:dyDescent="0.2">
      <c r="A27" s="65" t="s">
        <v>83</v>
      </c>
      <c r="B27" s="113" t="s">
        <v>392</v>
      </c>
      <c r="C27" s="98" t="s">
        <v>364</v>
      </c>
      <c r="D27" s="114">
        <v>345</v>
      </c>
      <c r="E27" s="49">
        <v>52</v>
      </c>
      <c r="F27" s="94" t="s">
        <v>367</v>
      </c>
      <c r="G27" s="67">
        <f t="shared" si="0"/>
        <v>17940</v>
      </c>
      <c r="H27" s="49">
        <v>7.0000000000000001E-3</v>
      </c>
      <c r="I27" s="84">
        <f t="shared" si="1"/>
        <v>125.58</v>
      </c>
    </row>
    <row r="28" spans="1:9" ht="28.5" x14ac:dyDescent="0.2">
      <c r="A28" s="65" t="s">
        <v>393</v>
      </c>
      <c r="B28" s="113" t="s">
        <v>394</v>
      </c>
      <c r="C28" s="98" t="s">
        <v>364</v>
      </c>
      <c r="D28" s="114">
        <v>943</v>
      </c>
      <c r="E28" s="49">
        <v>52</v>
      </c>
      <c r="F28" s="94" t="s">
        <v>367</v>
      </c>
      <c r="G28" s="103">
        <f t="shared" si="0"/>
        <v>49036</v>
      </c>
      <c r="H28" s="49">
        <v>7.0000000000000001E-3</v>
      </c>
      <c r="I28" s="84">
        <f t="shared" si="1"/>
        <v>343.25200000000001</v>
      </c>
    </row>
    <row r="29" spans="1:9" ht="28.5" x14ac:dyDescent="0.2">
      <c r="A29" s="65" t="s">
        <v>393</v>
      </c>
      <c r="B29" s="113" t="s">
        <v>395</v>
      </c>
      <c r="C29" s="98" t="s">
        <v>364</v>
      </c>
      <c r="D29" s="114">
        <v>1180</v>
      </c>
      <c r="E29" s="49">
        <v>52</v>
      </c>
      <c r="F29" s="94" t="s">
        <v>367</v>
      </c>
      <c r="G29" s="103">
        <f t="shared" si="0"/>
        <v>61360</v>
      </c>
      <c r="H29" s="49">
        <v>7.0000000000000001E-3</v>
      </c>
      <c r="I29" s="84">
        <f t="shared" si="1"/>
        <v>429.52</v>
      </c>
    </row>
    <row r="30" spans="1:9" ht="28.5" x14ac:dyDescent="0.2">
      <c r="A30" s="65" t="s">
        <v>396</v>
      </c>
      <c r="B30" s="113" t="s">
        <v>397</v>
      </c>
      <c r="C30" s="98" t="s">
        <v>364</v>
      </c>
      <c r="D30" s="114">
        <v>324</v>
      </c>
      <c r="E30" s="49">
        <v>150</v>
      </c>
      <c r="F30" s="94" t="s">
        <v>367</v>
      </c>
      <c r="G30" s="67">
        <f t="shared" si="0"/>
        <v>48600</v>
      </c>
      <c r="H30" s="49">
        <v>7.0000000000000001E-3</v>
      </c>
      <c r="I30" s="84">
        <f t="shared" si="1"/>
        <v>340.2</v>
      </c>
    </row>
    <row r="31" spans="1:9" ht="28.5" x14ac:dyDescent="0.2">
      <c r="A31" s="65" t="s">
        <v>100</v>
      </c>
      <c r="B31" s="113" t="s">
        <v>398</v>
      </c>
      <c r="C31" s="98" t="s">
        <v>364</v>
      </c>
      <c r="D31" s="114">
        <v>934</v>
      </c>
      <c r="E31" s="49">
        <v>150</v>
      </c>
      <c r="F31" s="94" t="s">
        <v>367</v>
      </c>
      <c r="G31" s="103">
        <f t="shared" si="0"/>
        <v>140100</v>
      </c>
      <c r="H31" s="49">
        <v>7.0000000000000001E-3</v>
      </c>
      <c r="I31" s="84">
        <f t="shared" si="1"/>
        <v>980.7</v>
      </c>
    </row>
    <row r="32" spans="1:9" ht="28.5" x14ac:dyDescent="0.2">
      <c r="A32" s="65" t="s">
        <v>399</v>
      </c>
      <c r="B32" s="113" t="s">
        <v>400</v>
      </c>
      <c r="C32" s="98" t="s">
        <v>364</v>
      </c>
      <c r="D32" s="114">
        <v>333</v>
      </c>
      <c r="E32" s="49">
        <v>150</v>
      </c>
      <c r="F32" s="94" t="s">
        <v>367</v>
      </c>
      <c r="G32" s="67">
        <f t="shared" si="0"/>
        <v>49950</v>
      </c>
      <c r="H32" s="49">
        <v>7.0000000000000001E-3</v>
      </c>
      <c r="I32" s="84">
        <f t="shared" si="1"/>
        <v>349.65000000000003</v>
      </c>
    </row>
    <row r="33" spans="1:9" ht="28.5" x14ac:dyDescent="0.2">
      <c r="A33" s="65" t="s">
        <v>123</v>
      </c>
      <c r="B33" s="113" t="s">
        <v>401</v>
      </c>
      <c r="C33" s="98" t="s">
        <v>364</v>
      </c>
      <c r="D33" s="114">
        <v>549</v>
      </c>
      <c r="E33" s="49">
        <v>52</v>
      </c>
      <c r="F33" s="94" t="s">
        <v>367</v>
      </c>
      <c r="G33" s="103">
        <f t="shared" si="0"/>
        <v>28548</v>
      </c>
      <c r="H33" s="49">
        <v>7.0000000000000001E-3</v>
      </c>
      <c r="I33" s="84">
        <f t="shared" si="1"/>
        <v>199.83600000000001</v>
      </c>
    </row>
    <row r="34" spans="1:9" ht="28.5" x14ac:dyDescent="0.2">
      <c r="A34" s="65" t="s">
        <v>402</v>
      </c>
      <c r="B34" s="113" t="s">
        <v>403</v>
      </c>
      <c r="C34" s="98" t="s">
        <v>364</v>
      </c>
      <c r="D34" s="114">
        <v>15</v>
      </c>
      <c r="E34" s="49">
        <v>52</v>
      </c>
      <c r="F34" s="2" t="s">
        <v>365</v>
      </c>
      <c r="G34" s="67">
        <f t="shared" si="0"/>
        <v>780</v>
      </c>
      <c r="H34" s="49">
        <v>7.0000000000000001E-3</v>
      </c>
      <c r="I34" s="84">
        <f t="shared" si="1"/>
        <v>5.46</v>
      </c>
    </row>
    <row r="35" spans="1:9" ht="36" x14ac:dyDescent="0.2">
      <c r="A35" s="65" t="s">
        <v>404</v>
      </c>
      <c r="B35" s="115" t="s">
        <v>405</v>
      </c>
      <c r="C35" s="98" t="s">
        <v>364</v>
      </c>
      <c r="D35" s="114">
        <v>537</v>
      </c>
      <c r="E35" s="49">
        <v>52</v>
      </c>
      <c r="F35" s="94" t="s">
        <v>367</v>
      </c>
      <c r="G35" s="103">
        <f t="shared" si="0"/>
        <v>27924</v>
      </c>
      <c r="H35" s="49">
        <v>7.0000000000000001E-3</v>
      </c>
      <c r="I35" s="84">
        <f t="shared" si="1"/>
        <v>195.46800000000002</v>
      </c>
    </row>
    <row r="36" spans="1:9" ht="28.5" x14ac:dyDescent="0.2">
      <c r="A36" s="65" t="s">
        <v>406</v>
      </c>
      <c r="B36" s="113" t="s">
        <v>407</v>
      </c>
      <c r="C36" s="98" t="s">
        <v>364</v>
      </c>
      <c r="D36" s="114">
        <v>8</v>
      </c>
      <c r="E36" s="49">
        <v>150</v>
      </c>
      <c r="F36" s="94" t="s">
        <v>367</v>
      </c>
      <c r="G36" s="67">
        <f t="shared" si="0"/>
        <v>1200</v>
      </c>
      <c r="H36" s="49">
        <v>7.0000000000000001E-3</v>
      </c>
      <c r="I36" s="84">
        <f t="shared" si="1"/>
        <v>8.4</v>
      </c>
    </row>
    <row r="37" spans="1:9" ht="28.5" x14ac:dyDescent="0.2">
      <c r="A37" s="65" t="s">
        <v>144</v>
      </c>
      <c r="B37" s="113" t="s">
        <v>408</v>
      </c>
      <c r="C37" s="98" t="s">
        <v>364</v>
      </c>
      <c r="D37" s="114">
        <v>72</v>
      </c>
      <c r="E37" s="49">
        <v>52</v>
      </c>
      <c r="F37" s="94" t="s">
        <v>367</v>
      </c>
      <c r="G37" s="103">
        <f t="shared" si="0"/>
        <v>3744</v>
      </c>
      <c r="H37" s="49">
        <v>7.0000000000000001E-3</v>
      </c>
      <c r="I37" s="84">
        <f t="shared" si="1"/>
        <v>26.208000000000002</v>
      </c>
    </row>
    <row r="38" spans="1:9" ht="28.5" x14ac:dyDescent="0.2">
      <c r="A38" s="65" t="s">
        <v>83</v>
      </c>
      <c r="B38" s="113" t="s">
        <v>409</v>
      </c>
      <c r="C38" s="98" t="s">
        <v>364</v>
      </c>
      <c r="D38" s="114">
        <v>433</v>
      </c>
      <c r="E38" s="49">
        <v>52</v>
      </c>
      <c r="F38" s="2" t="s">
        <v>365</v>
      </c>
      <c r="G38" s="67">
        <f t="shared" si="0"/>
        <v>22516</v>
      </c>
      <c r="H38" s="49">
        <v>7.0000000000000001E-3</v>
      </c>
      <c r="I38" s="84">
        <f t="shared" si="1"/>
        <v>157.61199999999999</v>
      </c>
    </row>
    <row r="39" spans="1:9" ht="28.5" x14ac:dyDescent="0.2">
      <c r="A39" s="65" t="s">
        <v>410</v>
      </c>
      <c r="B39" s="113" t="s">
        <v>411</v>
      </c>
      <c r="C39" s="98" t="s">
        <v>364</v>
      </c>
      <c r="D39" s="114">
        <v>511</v>
      </c>
      <c r="E39" s="49">
        <v>52</v>
      </c>
      <c r="F39" s="2" t="s">
        <v>365</v>
      </c>
      <c r="G39" s="103">
        <f t="shared" si="0"/>
        <v>26572</v>
      </c>
      <c r="H39" s="49">
        <v>7.0000000000000001E-3</v>
      </c>
      <c r="I39" s="84">
        <f t="shared" si="1"/>
        <v>186.00399999999999</v>
      </c>
    </row>
    <row r="40" spans="1:9" ht="28.5" x14ac:dyDescent="0.2">
      <c r="A40" s="65" t="s">
        <v>412</v>
      </c>
      <c r="B40" s="113" t="s">
        <v>413</v>
      </c>
      <c r="C40" s="98" t="s">
        <v>364</v>
      </c>
      <c r="D40" s="114">
        <v>1618</v>
      </c>
      <c r="E40" s="49">
        <v>52</v>
      </c>
      <c r="F40" s="2" t="s">
        <v>365</v>
      </c>
      <c r="G40" s="67">
        <f t="shared" si="0"/>
        <v>84136</v>
      </c>
      <c r="H40" s="49">
        <v>7.0000000000000001E-3</v>
      </c>
      <c r="I40" s="84">
        <f t="shared" si="1"/>
        <v>588.952</v>
      </c>
    </row>
    <row r="41" spans="1:9" ht="15" thickBot="1" x14ac:dyDescent="0.25">
      <c r="A41" s="116"/>
      <c r="B41" s="117"/>
      <c r="C41" s="118"/>
      <c r="D41" s="97"/>
      <c r="E41" s="91"/>
      <c r="F41" s="91"/>
      <c r="G41" s="104"/>
      <c r="H41" s="91"/>
      <c r="I41" s="119"/>
    </row>
    <row r="42" spans="1:9" ht="15.75" thickBot="1" x14ac:dyDescent="0.3">
      <c r="A42" s="120" t="s">
        <v>247</v>
      </c>
      <c r="B42" s="121"/>
      <c r="C42" s="122"/>
      <c r="D42" s="123"/>
      <c r="E42" s="58"/>
      <c r="F42" s="58"/>
      <c r="G42" s="124"/>
      <c r="H42" s="58"/>
      <c r="I42" s="125"/>
    </row>
    <row r="43" spans="1:9" ht="28.5" x14ac:dyDescent="0.2">
      <c r="A43" s="126" t="s">
        <v>414</v>
      </c>
      <c r="B43" s="127" t="s">
        <v>415</v>
      </c>
      <c r="C43" s="128" t="s">
        <v>364</v>
      </c>
      <c r="D43" s="129">
        <v>94</v>
      </c>
      <c r="E43" s="80">
        <v>52</v>
      </c>
      <c r="F43" s="3" t="s">
        <v>365</v>
      </c>
      <c r="G43" s="105">
        <f t="shared" si="0"/>
        <v>4888</v>
      </c>
      <c r="H43" s="80">
        <v>7.0000000000000001E-3</v>
      </c>
      <c r="I43" s="82">
        <f t="shared" si="1"/>
        <v>34.216000000000001</v>
      </c>
    </row>
    <row r="44" spans="1:9" ht="28.5" x14ac:dyDescent="0.2">
      <c r="A44" s="65" t="s">
        <v>155</v>
      </c>
      <c r="B44" s="113" t="s">
        <v>416</v>
      </c>
      <c r="C44" s="98" t="s">
        <v>364</v>
      </c>
      <c r="D44" s="114">
        <v>797</v>
      </c>
      <c r="E44" s="49">
        <v>52</v>
      </c>
      <c r="F44" s="94" t="s">
        <v>367</v>
      </c>
      <c r="G44" s="67">
        <f t="shared" si="0"/>
        <v>41444</v>
      </c>
      <c r="H44" s="49">
        <v>7.0000000000000001E-3</v>
      </c>
      <c r="I44" s="84">
        <f t="shared" si="1"/>
        <v>290.108</v>
      </c>
    </row>
    <row r="45" spans="1:9" ht="28.5" x14ac:dyDescent="0.2">
      <c r="A45" s="65" t="s">
        <v>166</v>
      </c>
      <c r="B45" s="113" t="s">
        <v>417</v>
      </c>
      <c r="C45" s="98" t="s">
        <v>364</v>
      </c>
      <c r="D45" s="114">
        <v>304</v>
      </c>
      <c r="E45" s="49">
        <v>52</v>
      </c>
      <c r="F45" s="94" t="s">
        <v>367</v>
      </c>
      <c r="G45" s="103">
        <f t="shared" si="0"/>
        <v>15808</v>
      </c>
      <c r="H45" s="49">
        <v>7.0000000000000001E-3</v>
      </c>
      <c r="I45" s="84">
        <f t="shared" si="1"/>
        <v>110.65600000000001</v>
      </c>
    </row>
    <row r="46" spans="1:9" ht="28.5" x14ac:dyDescent="0.2">
      <c r="A46" s="65" t="s">
        <v>166</v>
      </c>
      <c r="B46" s="113" t="s">
        <v>418</v>
      </c>
      <c r="C46" s="98" t="s">
        <v>364</v>
      </c>
      <c r="D46" s="114">
        <v>412</v>
      </c>
      <c r="E46" s="49">
        <v>52</v>
      </c>
      <c r="F46" s="94" t="s">
        <v>367</v>
      </c>
      <c r="G46" s="67">
        <f t="shared" si="0"/>
        <v>21424</v>
      </c>
      <c r="H46" s="49">
        <v>7.0000000000000001E-3</v>
      </c>
      <c r="I46" s="84">
        <f t="shared" si="1"/>
        <v>149.96799999999999</v>
      </c>
    </row>
    <row r="47" spans="1:9" ht="28.5" x14ac:dyDescent="0.2">
      <c r="A47" s="65" t="s">
        <v>419</v>
      </c>
      <c r="B47" s="113" t="s">
        <v>420</v>
      </c>
      <c r="C47" s="98" t="s">
        <v>364</v>
      </c>
      <c r="D47" s="114">
        <v>1300</v>
      </c>
      <c r="E47" s="49">
        <v>52</v>
      </c>
      <c r="F47" s="2" t="s">
        <v>365</v>
      </c>
      <c r="G47" s="103">
        <f t="shared" si="0"/>
        <v>67600</v>
      </c>
      <c r="H47" s="49">
        <v>7.0000000000000001E-3</v>
      </c>
      <c r="I47" s="84">
        <f t="shared" si="1"/>
        <v>473.2</v>
      </c>
    </row>
    <row r="48" spans="1:9" ht="28.5" x14ac:dyDescent="0.2">
      <c r="A48" s="65" t="s">
        <v>419</v>
      </c>
      <c r="B48" s="113" t="s">
        <v>421</v>
      </c>
      <c r="C48" s="98" t="s">
        <v>364</v>
      </c>
      <c r="D48" s="114">
        <v>476</v>
      </c>
      <c r="E48" s="49">
        <v>52</v>
      </c>
      <c r="F48" s="2" t="s">
        <v>365</v>
      </c>
      <c r="G48" s="67">
        <f t="shared" si="0"/>
        <v>24752</v>
      </c>
      <c r="H48" s="49">
        <v>7.0000000000000001E-3</v>
      </c>
      <c r="I48" s="84">
        <f t="shared" si="1"/>
        <v>173.26400000000001</v>
      </c>
    </row>
    <row r="49" spans="1:9" ht="28.5" x14ac:dyDescent="0.2">
      <c r="A49" s="65" t="s">
        <v>422</v>
      </c>
      <c r="B49" s="113" t="s">
        <v>420</v>
      </c>
      <c r="C49" s="98" t="s">
        <v>364</v>
      </c>
      <c r="D49" s="114">
        <v>1500</v>
      </c>
      <c r="E49" s="49">
        <v>52</v>
      </c>
      <c r="F49" s="2" t="s">
        <v>365</v>
      </c>
      <c r="G49" s="103">
        <f t="shared" si="0"/>
        <v>78000</v>
      </c>
      <c r="H49" s="49">
        <v>7.0000000000000001E-3</v>
      </c>
      <c r="I49" s="84">
        <f t="shared" si="1"/>
        <v>546</v>
      </c>
    </row>
    <row r="50" spans="1:9" ht="28.5" x14ac:dyDescent="0.2">
      <c r="A50" s="65" t="s">
        <v>422</v>
      </c>
      <c r="B50" s="113" t="s">
        <v>421</v>
      </c>
      <c r="C50" s="98" t="s">
        <v>364</v>
      </c>
      <c r="D50" s="114">
        <v>306</v>
      </c>
      <c r="E50" s="49">
        <v>52</v>
      </c>
      <c r="F50" s="2" t="s">
        <v>423</v>
      </c>
      <c r="G50" s="103">
        <f t="shared" ref="G50:G51" si="4">E50*D50</f>
        <v>15912</v>
      </c>
      <c r="H50" s="49">
        <v>7.0000000000000001E-3</v>
      </c>
      <c r="I50" s="84">
        <f t="shared" ref="I50:I51" si="5">H50*G50</f>
        <v>111.384</v>
      </c>
    </row>
    <row r="51" spans="1:9" x14ac:dyDescent="0.2">
      <c r="A51" s="65" t="s">
        <v>424</v>
      </c>
      <c r="B51" s="98" t="s">
        <v>425</v>
      </c>
      <c r="C51" s="49" t="s">
        <v>390</v>
      </c>
      <c r="D51" s="49">
        <v>2471</v>
      </c>
      <c r="E51" s="49">
        <v>52</v>
      </c>
      <c r="F51" s="2" t="s">
        <v>365</v>
      </c>
      <c r="G51" s="66">
        <f t="shared" si="4"/>
        <v>128492</v>
      </c>
      <c r="H51" s="49">
        <v>7.0000000000000001E-3</v>
      </c>
      <c r="I51" s="84">
        <f t="shared" si="5"/>
        <v>899.44400000000007</v>
      </c>
    </row>
    <row r="52" spans="1:9" ht="15" thickBot="1" x14ac:dyDescent="0.25">
      <c r="A52" s="116"/>
      <c r="B52" s="117"/>
      <c r="C52" s="118"/>
      <c r="D52" s="97"/>
      <c r="E52" s="91"/>
      <c r="F52" s="91"/>
      <c r="G52" s="130"/>
      <c r="H52" s="91"/>
      <c r="I52" s="119"/>
    </row>
    <row r="53" spans="1:9" ht="15.75" thickBot="1" x14ac:dyDescent="0.3">
      <c r="A53" s="120" t="s">
        <v>170</v>
      </c>
      <c r="B53" s="131"/>
      <c r="C53" s="122"/>
      <c r="D53" s="123"/>
      <c r="E53" s="58"/>
      <c r="F53" s="58"/>
      <c r="G53" s="106"/>
      <c r="H53" s="58"/>
      <c r="I53" s="125"/>
    </row>
    <row r="54" spans="1:9" ht="36" x14ac:dyDescent="0.2">
      <c r="A54" s="126" t="s">
        <v>426</v>
      </c>
      <c r="B54" s="127" t="s">
        <v>427</v>
      </c>
      <c r="C54" s="128" t="s">
        <v>364</v>
      </c>
      <c r="D54" s="129">
        <v>3312</v>
      </c>
      <c r="E54" s="80">
        <v>52</v>
      </c>
      <c r="F54" s="3" t="s">
        <v>365</v>
      </c>
      <c r="G54" s="132">
        <f t="shared" si="0"/>
        <v>172224</v>
      </c>
      <c r="H54" s="80">
        <v>7.0000000000000001E-3</v>
      </c>
      <c r="I54" s="82">
        <f t="shared" si="1"/>
        <v>1205.568</v>
      </c>
    </row>
    <row r="55" spans="1:9" ht="28.5" x14ac:dyDescent="0.2">
      <c r="A55" s="65" t="s">
        <v>179</v>
      </c>
      <c r="B55" s="133" t="s">
        <v>428</v>
      </c>
      <c r="C55" s="98" t="s">
        <v>364</v>
      </c>
      <c r="D55" s="114">
        <v>756</v>
      </c>
      <c r="E55" s="49">
        <v>52</v>
      </c>
      <c r="F55" s="94" t="s">
        <v>367</v>
      </c>
      <c r="G55" s="103">
        <f t="shared" si="0"/>
        <v>39312</v>
      </c>
      <c r="H55" s="49">
        <v>7.0000000000000001E-3</v>
      </c>
      <c r="I55" s="84">
        <f t="shared" si="1"/>
        <v>275.18400000000003</v>
      </c>
    </row>
    <row r="56" spans="1:9" ht="33.75" x14ac:dyDescent="0.2">
      <c r="A56" s="65" t="s">
        <v>271</v>
      </c>
      <c r="B56" s="133" t="s">
        <v>429</v>
      </c>
      <c r="C56" s="98" t="s">
        <v>364</v>
      </c>
      <c r="D56" s="114">
        <v>4409</v>
      </c>
      <c r="E56" s="49">
        <v>52</v>
      </c>
      <c r="F56" s="2" t="s">
        <v>365</v>
      </c>
      <c r="G56" s="67">
        <f t="shared" si="0"/>
        <v>229268</v>
      </c>
      <c r="H56" s="49">
        <v>7.0000000000000001E-3</v>
      </c>
      <c r="I56" s="84">
        <f t="shared" si="1"/>
        <v>1604.876</v>
      </c>
    </row>
    <row r="57" spans="1:9" ht="28.5" x14ac:dyDescent="0.2">
      <c r="A57" s="65" t="s">
        <v>271</v>
      </c>
      <c r="B57" s="133" t="s">
        <v>430</v>
      </c>
      <c r="C57" s="98" t="s">
        <v>364</v>
      </c>
      <c r="D57" s="114">
        <v>3645</v>
      </c>
      <c r="E57" s="49">
        <v>52</v>
      </c>
      <c r="F57" s="2" t="s">
        <v>365</v>
      </c>
      <c r="G57" s="103">
        <f t="shared" si="0"/>
        <v>189540</v>
      </c>
      <c r="H57" s="49">
        <v>7.0000000000000001E-3</v>
      </c>
      <c r="I57" s="84">
        <f t="shared" si="1"/>
        <v>1326.78</v>
      </c>
    </row>
    <row r="58" spans="1:9" ht="28.5" x14ac:dyDescent="0.2">
      <c r="A58" s="65" t="s">
        <v>271</v>
      </c>
      <c r="B58" s="133" t="s">
        <v>431</v>
      </c>
      <c r="C58" s="98" t="s">
        <v>364</v>
      </c>
      <c r="D58" s="114">
        <v>3088</v>
      </c>
      <c r="E58" s="49">
        <v>52</v>
      </c>
      <c r="F58" s="2" t="s">
        <v>365</v>
      </c>
      <c r="G58" s="67">
        <f t="shared" si="0"/>
        <v>160576</v>
      </c>
      <c r="H58" s="49">
        <v>7.0000000000000001E-3</v>
      </c>
      <c r="I58" s="84">
        <f t="shared" si="1"/>
        <v>1124.0319999999999</v>
      </c>
    </row>
    <row r="59" spans="1:9" ht="28.5" x14ac:dyDescent="0.2">
      <c r="A59" s="65" t="s">
        <v>432</v>
      </c>
      <c r="B59" s="113" t="s">
        <v>433</v>
      </c>
      <c r="C59" s="98" t="s">
        <v>364</v>
      </c>
      <c r="D59" s="114">
        <v>20</v>
      </c>
      <c r="E59" s="49">
        <v>52</v>
      </c>
      <c r="F59" s="2" t="s">
        <v>365</v>
      </c>
      <c r="G59" s="103">
        <f t="shared" si="0"/>
        <v>1040</v>
      </c>
      <c r="H59" s="49">
        <v>7.0000000000000001E-3</v>
      </c>
      <c r="I59" s="84">
        <f t="shared" si="1"/>
        <v>7.28</v>
      </c>
    </row>
    <row r="60" spans="1:9" ht="33.75" x14ac:dyDescent="0.2">
      <c r="A60" s="65" t="s">
        <v>434</v>
      </c>
      <c r="B60" s="133" t="s">
        <v>435</v>
      </c>
      <c r="C60" s="98" t="s">
        <v>364</v>
      </c>
      <c r="D60" s="114">
        <v>1442</v>
      </c>
      <c r="E60" s="49">
        <v>52</v>
      </c>
      <c r="F60" s="94" t="s">
        <v>367</v>
      </c>
      <c r="G60" s="67">
        <f t="shared" si="0"/>
        <v>74984</v>
      </c>
      <c r="H60" s="49">
        <v>7.0000000000000001E-3</v>
      </c>
      <c r="I60" s="84">
        <f t="shared" si="1"/>
        <v>524.88800000000003</v>
      </c>
    </row>
    <row r="61" spans="1:9" ht="28.5" x14ac:dyDescent="0.2">
      <c r="A61" s="65" t="s">
        <v>436</v>
      </c>
      <c r="B61" s="133" t="s">
        <v>437</v>
      </c>
      <c r="C61" s="98" t="s">
        <v>364</v>
      </c>
      <c r="D61" s="114">
        <v>148</v>
      </c>
      <c r="E61" s="49">
        <v>52</v>
      </c>
      <c r="F61" s="2" t="s">
        <v>365</v>
      </c>
      <c r="G61" s="103">
        <f t="shared" si="0"/>
        <v>7696</v>
      </c>
      <c r="H61" s="49">
        <v>7.0000000000000001E-3</v>
      </c>
      <c r="I61" s="84">
        <f t="shared" si="1"/>
        <v>53.872</v>
      </c>
    </row>
    <row r="62" spans="1:9" ht="28.5" x14ac:dyDescent="0.2">
      <c r="A62" s="65" t="s">
        <v>194</v>
      </c>
      <c r="B62" s="133" t="s">
        <v>438</v>
      </c>
      <c r="C62" s="98" t="s">
        <v>364</v>
      </c>
      <c r="D62" s="114">
        <v>328</v>
      </c>
      <c r="E62" s="49">
        <v>150</v>
      </c>
      <c r="F62" s="2" t="s">
        <v>439</v>
      </c>
      <c r="G62" s="67">
        <f t="shared" si="0"/>
        <v>49200</v>
      </c>
      <c r="H62" s="49">
        <v>7.0000000000000001E-3</v>
      </c>
      <c r="I62" s="84">
        <f t="shared" si="1"/>
        <v>344.40000000000003</v>
      </c>
    </row>
    <row r="63" spans="1:9" ht="33.75" x14ac:dyDescent="0.2">
      <c r="A63" s="65" t="s">
        <v>194</v>
      </c>
      <c r="B63" s="134" t="s">
        <v>440</v>
      </c>
      <c r="C63" s="98" t="s">
        <v>364</v>
      </c>
      <c r="D63" s="114">
        <v>1131</v>
      </c>
      <c r="E63" s="49">
        <v>52</v>
      </c>
      <c r="F63" s="2" t="s">
        <v>365</v>
      </c>
      <c r="G63" s="103">
        <f t="shared" si="0"/>
        <v>58812</v>
      </c>
      <c r="H63" s="49">
        <v>7.0000000000000001E-3</v>
      </c>
      <c r="I63" s="84">
        <f t="shared" si="1"/>
        <v>411.68400000000003</v>
      </c>
    </row>
    <row r="64" spans="1:9" ht="28.5" x14ac:dyDescent="0.2">
      <c r="A64" s="65" t="s">
        <v>194</v>
      </c>
      <c r="B64" s="133" t="s">
        <v>441</v>
      </c>
      <c r="C64" s="98" t="s">
        <v>364</v>
      </c>
      <c r="D64" s="114">
        <v>725</v>
      </c>
      <c r="E64" s="49">
        <v>52</v>
      </c>
      <c r="F64" s="2" t="s">
        <v>365</v>
      </c>
      <c r="G64" s="67">
        <f t="shared" si="0"/>
        <v>37700</v>
      </c>
      <c r="H64" s="49">
        <v>7.0000000000000001E-3</v>
      </c>
      <c r="I64" s="84">
        <f t="shared" si="1"/>
        <v>263.89999999999998</v>
      </c>
    </row>
    <row r="65" spans="1:9" ht="28.5" x14ac:dyDescent="0.2">
      <c r="A65" s="65" t="s">
        <v>194</v>
      </c>
      <c r="B65" s="133" t="s">
        <v>442</v>
      </c>
      <c r="C65" s="98" t="s">
        <v>364</v>
      </c>
      <c r="D65" s="114">
        <v>1970</v>
      </c>
      <c r="E65" s="49">
        <v>52</v>
      </c>
      <c r="F65" s="2" t="s">
        <v>365</v>
      </c>
      <c r="G65" s="103">
        <f t="shared" si="0"/>
        <v>102440</v>
      </c>
      <c r="H65" s="49">
        <v>7.0000000000000001E-3</v>
      </c>
      <c r="I65" s="84">
        <f t="shared" si="1"/>
        <v>717.08</v>
      </c>
    </row>
    <row r="66" spans="1:9" ht="45" x14ac:dyDescent="0.2">
      <c r="A66" s="65" t="s">
        <v>194</v>
      </c>
      <c r="B66" s="133" t="s">
        <v>443</v>
      </c>
      <c r="C66" s="98" t="s">
        <v>364</v>
      </c>
      <c r="D66" s="114">
        <v>1730</v>
      </c>
      <c r="E66" s="49">
        <v>52</v>
      </c>
      <c r="F66" s="2" t="s">
        <v>365</v>
      </c>
      <c r="G66" s="67">
        <f t="shared" si="0"/>
        <v>89960</v>
      </c>
      <c r="H66" s="49">
        <v>7.0000000000000001E-3</v>
      </c>
      <c r="I66" s="84">
        <f t="shared" si="1"/>
        <v>629.72</v>
      </c>
    </row>
    <row r="67" spans="1:9" ht="28.5" x14ac:dyDescent="0.2">
      <c r="A67" s="65" t="s">
        <v>194</v>
      </c>
      <c r="B67" s="133" t="s">
        <v>444</v>
      </c>
      <c r="C67" s="98" t="s">
        <v>364</v>
      </c>
      <c r="D67" s="114">
        <v>913</v>
      </c>
      <c r="E67" s="49">
        <v>52</v>
      </c>
      <c r="F67" s="2" t="s">
        <v>365</v>
      </c>
      <c r="G67" s="103">
        <f t="shared" si="0"/>
        <v>47476</v>
      </c>
      <c r="H67" s="49">
        <v>7.0000000000000001E-3</v>
      </c>
      <c r="I67" s="84">
        <f t="shared" si="1"/>
        <v>332.33199999999999</v>
      </c>
    </row>
    <row r="68" spans="1:9" ht="28.5" x14ac:dyDescent="0.2">
      <c r="A68" s="65" t="s">
        <v>194</v>
      </c>
      <c r="B68" s="133" t="s">
        <v>445</v>
      </c>
      <c r="C68" s="98" t="s">
        <v>364</v>
      </c>
      <c r="D68" s="114">
        <v>1013</v>
      </c>
      <c r="E68" s="49">
        <v>150</v>
      </c>
      <c r="F68" s="94" t="s">
        <v>367</v>
      </c>
      <c r="G68" s="67">
        <f t="shared" si="0"/>
        <v>151950</v>
      </c>
      <c r="H68" s="49">
        <v>7.0000000000000001E-3</v>
      </c>
      <c r="I68" s="84">
        <f t="shared" si="1"/>
        <v>1063.6500000000001</v>
      </c>
    </row>
    <row r="69" spans="1:9" ht="28.5" x14ac:dyDescent="0.2">
      <c r="A69" s="65" t="s">
        <v>194</v>
      </c>
      <c r="B69" s="133" t="s">
        <v>446</v>
      </c>
      <c r="C69" s="98" t="s">
        <v>364</v>
      </c>
      <c r="D69" s="114">
        <v>429</v>
      </c>
      <c r="E69" s="49">
        <v>52</v>
      </c>
      <c r="F69" s="94" t="s">
        <v>367</v>
      </c>
      <c r="G69" s="103">
        <f t="shared" si="0"/>
        <v>22308</v>
      </c>
      <c r="H69" s="49">
        <v>7.0000000000000001E-3</v>
      </c>
      <c r="I69" s="84">
        <f t="shared" si="1"/>
        <v>156.15600000000001</v>
      </c>
    </row>
    <row r="70" spans="1:9" ht="28.5" x14ac:dyDescent="0.2">
      <c r="A70" s="65" t="s">
        <v>194</v>
      </c>
      <c r="B70" s="133" t="s">
        <v>447</v>
      </c>
      <c r="C70" s="98" t="s">
        <v>364</v>
      </c>
      <c r="D70" s="114">
        <v>80</v>
      </c>
      <c r="E70" s="49">
        <v>52</v>
      </c>
      <c r="F70" s="2" t="s">
        <v>365</v>
      </c>
      <c r="G70" s="67">
        <f t="shared" si="0"/>
        <v>4160</v>
      </c>
      <c r="H70" s="49">
        <v>7.0000000000000001E-3</v>
      </c>
      <c r="I70" s="84">
        <f t="shared" si="1"/>
        <v>29.12</v>
      </c>
    </row>
    <row r="71" spans="1:9" ht="28.5" x14ac:dyDescent="0.2">
      <c r="A71" s="65" t="s">
        <v>404</v>
      </c>
      <c r="B71" s="133" t="s">
        <v>448</v>
      </c>
      <c r="C71" s="98" t="s">
        <v>364</v>
      </c>
      <c r="D71" s="114">
        <v>384</v>
      </c>
      <c r="E71" s="49">
        <v>52</v>
      </c>
      <c r="F71" s="2" t="s">
        <v>365</v>
      </c>
      <c r="G71" s="103">
        <f t="shared" si="0"/>
        <v>19968</v>
      </c>
      <c r="H71" s="49">
        <v>7.0000000000000001E-3</v>
      </c>
      <c r="I71" s="84">
        <f t="shared" si="1"/>
        <v>139.77600000000001</v>
      </c>
    </row>
    <row r="72" spans="1:9" ht="28.5" x14ac:dyDescent="0.2">
      <c r="A72" s="65" t="s">
        <v>260</v>
      </c>
      <c r="B72" s="133" t="s">
        <v>657</v>
      </c>
      <c r="C72" s="98" t="s">
        <v>364</v>
      </c>
      <c r="D72" s="114">
        <v>15</v>
      </c>
      <c r="E72" s="49">
        <v>52</v>
      </c>
      <c r="F72" s="2" t="s">
        <v>48</v>
      </c>
      <c r="G72" s="103">
        <f t="shared" ref="G72" si="6">E72*D72</f>
        <v>780</v>
      </c>
      <c r="H72" s="49">
        <v>7.0000000000000001E-3</v>
      </c>
      <c r="I72" s="84">
        <f t="shared" ref="I72" si="7">H72*G72</f>
        <v>5.46</v>
      </c>
    </row>
    <row r="73" spans="1:9" ht="28.5" x14ac:dyDescent="0.2">
      <c r="A73" s="65" t="s">
        <v>449</v>
      </c>
      <c r="B73" s="133" t="s">
        <v>450</v>
      </c>
      <c r="C73" s="98" t="s">
        <v>364</v>
      </c>
      <c r="D73" s="114">
        <v>1154</v>
      </c>
      <c r="E73" s="49">
        <v>52</v>
      </c>
      <c r="F73" s="2" t="s">
        <v>365</v>
      </c>
      <c r="G73" s="103">
        <f t="shared" si="0"/>
        <v>60008</v>
      </c>
      <c r="H73" s="49">
        <v>7.0000000000000001E-3</v>
      </c>
      <c r="I73" s="84">
        <f t="shared" si="1"/>
        <v>420.05599999999998</v>
      </c>
    </row>
    <row r="74" spans="1:9" ht="15" thickBot="1" x14ac:dyDescent="0.25">
      <c r="A74" s="116"/>
      <c r="B74" s="135"/>
      <c r="C74" s="118"/>
      <c r="D74" s="97"/>
      <c r="E74" s="91"/>
      <c r="F74" s="91"/>
      <c r="G74" s="130"/>
      <c r="H74" s="91"/>
      <c r="I74" s="119"/>
    </row>
    <row r="75" spans="1:9" ht="15.75" thickBot="1" x14ac:dyDescent="0.3">
      <c r="A75" s="120" t="s">
        <v>196</v>
      </c>
      <c r="B75" s="131"/>
      <c r="C75" s="122"/>
      <c r="D75" s="123"/>
      <c r="E75" s="58"/>
      <c r="F75" s="58"/>
      <c r="G75" s="106"/>
      <c r="H75" s="58"/>
      <c r="I75" s="125"/>
    </row>
    <row r="76" spans="1:9" ht="45" x14ac:dyDescent="0.2">
      <c r="A76" s="126" t="s">
        <v>451</v>
      </c>
      <c r="B76" s="136" t="s">
        <v>637</v>
      </c>
      <c r="C76" s="128" t="s">
        <v>364</v>
      </c>
      <c r="D76" s="129">
        <v>494</v>
      </c>
      <c r="E76" s="80">
        <v>52</v>
      </c>
      <c r="F76" s="3" t="s">
        <v>365</v>
      </c>
      <c r="G76" s="132">
        <f t="shared" ref="G76:G78" si="8">E76*D76</f>
        <v>25688</v>
      </c>
      <c r="H76" s="80">
        <v>7.0000000000000001E-3</v>
      </c>
      <c r="I76" s="82">
        <f t="shared" ref="I76:I78" si="9">H76*G76</f>
        <v>179.816</v>
      </c>
    </row>
    <row r="77" spans="1:9" ht="28.5" x14ac:dyDescent="0.2">
      <c r="A77" s="126" t="s">
        <v>451</v>
      </c>
      <c r="B77" s="137" t="s">
        <v>640</v>
      </c>
      <c r="C77" s="128" t="s">
        <v>364</v>
      </c>
      <c r="D77" s="129">
        <v>133</v>
      </c>
      <c r="E77" s="80">
        <v>52</v>
      </c>
      <c r="F77" s="3" t="s">
        <v>48</v>
      </c>
      <c r="G77" s="132">
        <f t="shared" ref="G77" si="10">E77*D77</f>
        <v>6916</v>
      </c>
      <c r="H77" s="80">
        <v>7.0000000000000001E-3</v>
      </c>
      <c r="I77" s="82">
        <f t="shared" ref="I77" si="11">H77*G77</f>
        <v>48.411999999999999</v>
      </c>
    </row>
    <row r="78" spans="1:9" ht="28.5" x14ac:dyDescent="0.2">
      <c r="A78" s="65" t="s">
        <v>199</v>
      </c>
      <c r="B78" s="133" t="s">
        <v>452</v>
      </c>
      <c r="C78" s="98" t="s">
        <v>364</v>
      </c>
      <c r="D78" s="114">
        <f>480+742</f>
        <v>1222</v>
      </c>
      <c r="E78" s="49">
        <v>52</v>
      </c>
      <c r="F78" s="2" t="s">
        <v>365</v>
      </c>
      <c r="G78" s="103">
        <f t="shared" si="8"/>
        <v>63544</v>
      </c>
      <c r="H78" s="49">
        <v>7.0000000000000001E-3</v>
      </c>
      <c r="I78" s="84">
        <f t="shared" si="9"/>
        <v>444.80799999999999</v>
      </c>
    </row>
    <row r="79" spans="1:9" ht="15" thickBot="1" x14ac:dyDescent="0.25">
      <c r="A79" s="116"/>
      <c r="B79" s="118"/>
      <c r="C79" s="91"/>
      <c r="D79" s="91"/>
      <c r="E79" s="91"/>
      <c r="F79" s="91"/>
      <c r="G79" s="138"/>
      <c r="H79" s="91"/>
      <c r="I79" s="119"/>
    </row>
    <row r="80" spans="1:9" ht="15.75" thickBot="1" x14ac:dyDescent="0.3">
      <c r="A80" s="52" t="s">
        <v>453</v>
      </c>
      <c r="B80" s="58"/>
      <c r="C80" s="58"/>
      <c r="D80" s="58"/>
      <c r="E80" s="58"/>
      <c r="F80" s="58"/>
      <c r="G80" s="139">
        <f>SUM(G6:G78)</f>
        <v>3677020</v>
      </c>
      <c r="H80" s="78"/>
      <c r="I80" s="85">
        <f>SUM(I6:I79)</f>
        <v>25739.140000000003</v>
      </c>
    </row>
    <row r="81" spans="1:9" x14ac:dyDescent="0.2">
      <c r="A81" s="77"/>
      <c r="B81" s="77"/>
      <c r="C81" s="77"/>
      <c r="D81" s="77"/>
      <c r="E81" s="77"/>
      <c r="F81" s="77"/>
      <c r="G81" s="140"/>
      <c r="H81" s="77"/>
      <c r="I81" s="141"/>
    </row>
    <row r="82" spans="1:9" x14ac:dyDescent="0.2">
      <c r="A82" s="77"/>
      <c r="B82" s="77"/>
      <c r="C82" s="77"/>
      <c r="D82" s="77"/>
      <c r="E82" s="77"/>
      <c r="F82" s="77"/>
      <c r="G82" s="140"/>
      <c r="H82" s="77"/>
      <c r="I82" s="141"/>
    </row>
    <row r="83" spans="1:9" ht="17.25" customHeight="1" x14ac:dyDescent="0.2">
      <c r="A83" s="77"/>
      <c r="B83" s="77"/>
      <c r="C83" s="77"/>
      <c r="D83" s="77"/>
      <c r="E83" s="77"/>
      <c r="F83" s="77"/>
      <c r="G83" s="140"/>
      <c r="H83" s="77"/>
      <c r="I83" s="141"/>
    </row>
    <row r="84" spans="1:9" x14ac:dyDescent="0.2">
      <c r="A84" s="77"/>
      <c r="B84" s="77"/>
      <c r="C84" s="77"/>
      <c r="D84" s="77"/>
      <c r="E84" s="77"/>
      <c r="F84" s="77"/>
      <c r="G84" s="140"/>
      <c r="H84" s="77"/>
      <c r="I84" s="77"/>
    </row>
    <row r="85" spans="1:9" x14ac:dyDescent="0.2">
      <c r="A85" s="77"/>
      <c r="B85" s="77"/>
      <c r="C85" s="77"/>
      <c r="D85" s="77"/>
      <c r="E85" s="77"/>
      <c r="F85" s="77"/>
      <c r="G85" s="140"/>
      <c r="H85" s="77"/>
      <c r="I85" s="77"/>
    </row>
    <row r="86" spans="1:9" ht="15" thickBot="1" x14ac:dyDescent="0.25">
      <c r="A86" s="77"/>
      <c r="B86" s="77"/>
      <c r="C86" s="77"/>
      <c r="D86" s="77"/>
      <c r="E86" s="77"/>
      <c r="F86" s="77"/>
      <c r="G86" s="140"/>
      <c r="H86" s="77"/>
      <c r="I86" s="77"/>
    </row>
    <row r="87" spans="1:9" ht="15.75" thickBot="1" x14ac:dyDescent="0.3">
      <c r="A87" s="373" t="s">
        <v>454</v>
      </c>
      <c r="B87" s="374"/>
      <c r="C87" s="374"/>
      <c r="D87" s="374"/>
      <c r="E87" s="374"/>
      <c r="F87" s="374"/>
      <c r="G87" s="374"/>
      <c r="H87" s="374"/>
      <c r="I87" s="375"/>
    </row>
    <row r="88" spans="1:9" ht="15.75" thickBot="1" x14ac:dyDescent="0.3">
      <c r="A88" s="50" t="s">
        <v>38</v>
      </c>
      <c r="B88" s="359" t="s">
        <v>455</v>
      </c>
      <c r="C88" s="360"/>
      <c r="D88" s="51" t="s">
        <v>456</v>
      </c>
      <c r="E88" s="51" t="s">
        <v>41</v>
      </c>
      <c r="F88" s="51"/>
      <c r="G88" s="107" t="s">
        <v>457</v>
      </c>
      <c r="H88" s="51" t="s">
        <v>44</v>
      </c>
      <c r="I88" s="51" t="s">
        <v>292</v>
      </c>
    </row>
    <row r="89" spans="1:9" ht="15.75" thickBot="1" x14ac:dyDescent="0.3">
      <c r="A89" s="52" t="s">
        <v>46</v>
      </c>
      <c r="B89" s="361"/>
      <c r="C89" s="362"/>
      <c r="D89" s="53"/>
      <c r="E89" s="54"/>
      <c r="F89" s="54"/>
      <c r="G89" s="108"/>
      <c r="H89" s="54"/>
      <c r="I89" s="55"/>
    </row>
    <row r="90" spans="1:9" x14ac:dyDescent="0.2">
      <c r="A90" s="60" t="s">
        <v>458</v>
      </c>
      <c r="B90" s="376" t="s">
        <v>459</v>
      </c>
      <c r="C90" s="376"/>
      <c r="D90" s="86">
        <v>43</v>
      </c>
      <c r="E90" s="86">
        <v>52</v>
      </c>
      <c r="F90" s="86"/>
      <c r="G90" s="61">
        <f>E90*D90</f>
        <v>2236</v>
      </c>
      <c r="H90" s="86">
        <v>1.35</v>
      </c>
      <c r="I90" s="112">
        <f>H90*G90</f>
        <v>3018.6000000000004</v>
      </c>
    </row>
    <row r="91" spans="1:9" x14ac:dyDescent="0.2">
      <c r="A91" s="65" t="s">
        <v>460</v>
      </c>
      <c r="B91" s="377" t="s">
        <v>459</v>
      </c>
      <c r="C91" s="377"/>
      <c r="D91" s="49">
        <v>2</v>
      </c>
      <c r="E91" s="49">
        <v>52</v>
      </c>
      <c r="F91" s="49"/>
      <c r="G91" s="66">
        <f>E91*D91</f>
        <v>104</v>
      </c>
      <c r="H91" s="49">
        <v>1.35</v>
      </c>
      <c r="I91" s="84">
        <f>H91*G91</f>
        <v>140.4</v>
      </c>
    </row>
    <row r="92" spans="1:9" ht="28.5" x14ac:dyDescent="0.2">
      <c r="A92" s="65" t="s">
        <v>461</v>
      </c>
      <c r="B92" s="377" t="s">
        <v>459</v>
      </c>
      <c r="C92" s="377"/>
      <c r="D92" s="49">
        <v>1</v>
      </c>
      <c r="E92" s="49">
        <v>150</v>
      </c>
      <c r="F92" s="49"/>
      <c r="G92" s="66">
        <f t="shared" ref="G92:G148" si="12">E92*D92</f>
        <v>150</v>
      </c>
      <c r="H92" s="49">
        <v>1.35</v>
      </c>
      <c r="I92" s="84">
        <f>H92*G92</f>
        <v>202.5</v>
      </c>
    </row>
    <row r="93" spans="1:9" ht="28.5" x14ac:dyDescent="0.2">
      <c r="A93" s="142" t="s">
        <v>462</v>
      </c>
      <c r="B93" s="369" t="s">
        <v>459</v>
      </c>
      <c r="C93" s="369"/>
      <c r="D93" s="144">
        <v>1</v>
      </c>
      <c r="E93" s="144">
        <v>150</v>
      </c>
      <c r="F93" s="144"/>
      <c r="G93" s="145">
        <f t="shared" si="12"/>
        <v>150</v>
      </c>
      <c r="H93" s="144">
        <v>1.35</v>
      </c>
      <c r="I93" s="146">
        <f t="shared" ref="I93:I149" si="13">H93*G93</f>
        <v>202.5</v>
      </c>
    </row>
    <row r="94" spans="1:9" ht="28.5" x14ac:dyDescent="0.2">
      <c r="A94" s="142" t="s">
        <v>463</v>
      </c>
      <c r="B94" s="369" t="s">
        <v>459</v>
      </c>
      <c r="C94" s="369"/>
      <c r="D94" s="144">
        <v>1</v>
      </c>
      <c r="E94" s="49">
        <v>150</v>
      </c>
      <c r="F94" s="144"/>
      <c r="G94" s="145">
        <f t="shared" si="12"/>
        <v>150</v>
      </c>
      <c r="H94" s="144">
        <v>1.35</v>
      </c>
      <c r="I94" s="146">
        <f t="shared" si="13"/>
        <v>202.5</v>
      </c>
    </row>
    <row r="95" spans="1:9" ht="28.5" x14ac:dyDescent="0.2">
      <c r="A95" s="142" t="s">
        <v>463</v>
      </c>
      <c r="B95" s="369" t="s">
        <v>459</v>
      </c>
      <c r="C95" s="369"/>
      <c r="D95" s="144">
        <v>1</v>
      </c>
      <c r="E95" s="144">
        <v>150</v>
      </c>
      <c r="F95" s="144"/>
      <c r="G95" s="145">
        <f t="shared" si="12"/>
        <v>150</v>
      </c>
      <c r="H95" s="144">
        <v>1.35</v>
      </c>
      <c r="I95" s="146">
        <f t="shared" si="13"/>
        <v>202.5</v>
      </c>
    </row>
    <row r="96" spans="1:9" ht="28.5" x14ac:dyDescent="0.2">
      <c r="A96" s="142" t="s">
        <v>464</v>
      </c>
      <c r="B96" s="369" t="s">
        <v>459</v>
      </c>
      <c r="C96" s="369"/>
      <c r="D96" s="144">
        <v>1</v>
      </c>
      <c r="E96" s="49">
        <v>150</v>
      </c>
      <c r="F96" s="144"/>
      <c r="G96" s="145">
        <f t="shared" si="12"/>
        <v>150</v>
      </c>
      <c r="H96" s="144">
        <v>1.35</v>
      </c>
      <c r="I96" s="146">
        <f t="shared" si="13"/>
        <v>202.5</v>
      </c>
    </row>
    <row r="97" spans="1:9" ht="28.5" x14ac:dyDescent="0.2">
      <c r="A97" s="142" t="s">
        <v>464</v>
      </c>
      <c r="B97" s="369" t="s">
        <v>459</v>
      </c>
      <c r="C97" s="369"/>
      <c r="D97" s="144">
        <v>1</v>
      </c>
      <c r="E97" s="144">
        <v>150</v>
      </c>
      <c r="F97" s="144"/>
      <c r="G97" s="145">
        <f t="shared" si="12"/>
        <v>150</v>
      </c>
      <c r="H97" s="144">
        <v>1.35</v>
      </c>
      <c r="I97" s="146">
        <f t="shared" si="13"/>
        <v>202.5</v>
      </c>
    </row>
    <row r="98" spans="1:9" ht="28.5" x14ac:dyDescent="0.2">
      <c r="A98" s="142" t="s">
        <v>464</v>
      </c>
      <c r="B98" s="369" t="s">
        <v>459</v>
      </c>
      <c r="C98" s="369"/>
      <c r="D98" s="144">
        <v>1</v>
      </c>
      <c r="E98" s="49">
        <v>150</v>
      </c>
      <c r="F98" s="144"/>
      <c r="G98" s="145">
        <f t="shared" si="12"/>
        <v>150</v>
      </c>
      <c r="H98" s="144">
        <v>1.35</v>
      </c>
      <c r="I98" s="146">
        <f t="shared" si="13"/>
        <v>202.5</v>
      </c>
    </row>
    <row r="99" spans="1:9" ht="28.5" x14ac:dyDescent="0.2">
      <c r="A99" s="142" t="s">
        <v>465</v>
      </c>
      <c r="B99" s="369" t="s">
        <v>459</v>
      </c>
      <c r="C99" s="369"/>
      <c r="D99" s="144">
        <v>1</v>
      </c>
      <c r="E99" s="144">
        <v>150</v>
      </c>
      <c r="F99" s="144"/>
      <c r="G99" s="145">
        <f t="shared" si="12"/>
        <v>150</v>
      </c>
      <c r="H99" s="144">
        <v>1.35</v>
      </c>
      <c r="I99" s="146">
        <f t="shared" si="13"/>
        <v>202.5</v>
      </c>
    </row>
    <row r="100" spans="1:9" ht="28.5" x14ac:dyDescent="0.2">
      <c r="A100" s="142" t="s">
        <v>466</v>
      </c>
      <c r="B100" s="369" t="s">
        <v>459</v>
      </c>
      <c r="C100" s="369"/>
      <c r="D100" s="144">
        <v>1</v>
      </c>
      <c r="E100" s="49">
        <v>150</v>
      </c>
      <c r="F100" s="144"/>
      <c r="G100" s="145">
        <f t="shared" si="12"/>
        <v>150</v>
      </c>
      <c r="H100" s="144">
        <v>1.35</v>
      </c>
      <c r="I100" s="146">
        <f t="shared" si="13"/>
        <v>202.5</v>
      </c>
    </row>
    <row r="101" spans="1:9" ht="28.5" x14ac:dyDescent="0.2">
      <c r="A101" s="142" t="s">
        <v>466</v>
      </c>
      <c r="B101" s="369" t="s">
        <v>459</v>
      </c>
      <c r="C101" s="369"/>
      <c r="D101" s="144">
        <v>1</v>
      </c>
      <c r="E101" s="144">
        <v>150</v>
      </c>
      <c r="F101" s="144"/>
      <c r="G101" s="145">
        <f t="shared" si="12"/>
        <v>150</v>
      </c>
      <c r="H101" s="144">
        <v>1.35</v>
      </c>
      <c r="I101" s="146">
        <f t="shared" si="13"/>
        <v>202.5</v>
      </c>
    </row>
    <row r="102" spans="1:9" x14ac:dyDescent="0.2">
      <c r="A102" s="142" t="s">
        <v>467</v>
      </c>
      <c r="B102" s="369" t="s">
        <v>459</v>
      </c>
      <c r="C102" s="369"/>
      <c r="D102" s="144">
        <v>1</v>
      </c>
      <c r="E102" s="49">
        <v>150</v>
      </c>
      <c r="F102" s="144"/>
      <c r="G102" s="145">
        <f t="shared" si="12"/>
        <v>150</v>
      </c>
      <c r="H102" s="144">
        <v>1.35</v>
      </c>
      <c r="I102" s="146">
        <f t="shared" si="13"/>
        <v>202.5</v>
      </c>
    </row>
    <row r="103" spans="1:9" x14ac:dyDescent="0.2">
      <c r="A103" s="142" t="s">
        <v>467</v>
      </c>
      <c r="B103" s="369" t="s">
        <v>459</v>
      </c>
      <c r="C103" s="369"/>
      <c r="D103" s="144">
        <v>1</v>
      </c>
      <c r="E103" s="144">
        <v>150</v>
      </c>
      <c r="F103" s="144"/>
      <c r="G103" s="145">
        <f t="shared" si="12"/>
        <v>150</v>
      </c>
      <c r="H103" s="144">
        <v>1.35</v>
      </c>
      <c r="I103" s="146">
        <f t="shared" si="13"/>
        <v>202.5</v>
      </c>
    </row>
    <row r="104" spans="1:9" x14ac:dyDescent="0.2">
      <c r="A104" s="142" t="s">
        <v>467</v>
      </c>
      <c r="B104" s="369" t="s">
        <v>459</v>
      </c>
      <c r="C104" s="369"/>
      <c r="D104" s="144">
        <v>1</v>
      </c>
      <c r="E104" s="49">
        <v>150</v>
      </c>
      <c r="F104" s="144"/>
      <c r="G104" s="145">
        <f t="shared" si="12"/>
        <v>150</v>
      </c>
      <c r="H104" s="144">
        <v>1.35</v>
      </c>
      <c r="I104" s="146">
        <f t="shared" si="13"/>
        <v>202.5</v>
      </c>
    </row>
    <row r="105" spans="1:9" x14ac:dyDescent="0.2">
      <c r="A105" s="142" t="s">
        <v>468</v>
      </c>
      <c r="B105" s="369" t="s">
        <v>459</v>
      </c>
      <c r="C105" s="369"/>
      <c r="D105" s="144">
        <v>1</v>
      </c>
      <c r="E105" s="144">
        <v>150</v>
      </c>
      <c r="F105" s="144"/>
      <c r="G105" s="145">
        <f t="shared" si="12"/>
        <v>150</v>
      </c>
      <c r="H105" s="144">
        <v>1.35</v>
      </c>
      <c r="I105" s="146">
        <f t="shared" si="13"/>
        <v>202.5</v>
      </c>
    </row>
    <row r="106" spans="1:9" x14ac:dyDescent="0.2">
      <c r="A106" s="142" t="s">
        <v>469</v>
      </c>
      <c r="B106" s="369" t="s">
        <v>459</v>
      </c>
      <c r="C106" s="369"/>
      <c r="D106" s="144">
        <v>1</v>
      </c>
      <c r="E106" s="49">
        <v>150</v>
      </c>
      <c r="F106" s="144"/>
      <c r="G106" s="145">
        <f t="shared" si="12"/>
        <v>150</v>
      </c>
      <c r="H106" s="144">
        <v>1.35</v>
      </c>
      <c r="I106" s="146">
        <f t="shared" si="13"/>
        <v>202.5</v>
      </c>
    </row>
    <row r="107" spans="1:9" ht="28.5" x14ac:dyDescent="0.2">
      <c r="A107" s="142" t="s">
        <v>470</v>
      </c>
      <c r="B107" s="369" t="s">
        <v>459</v>
      </c>
      <c r="C107" s="369"/>
      <c r="D107" s="144">
        <v>1</v>
      </c>
      <c r="E107" s="144">
        <v>150</v>
      </c>
      <c r="F107" s="144"/>
      <c r="G107" s="145">
        <f t="shared" si="12"/>
        <v>150</v>
      </c>
      <c r="H107" s="144">
        <v>1.35</v>
      </c>
      <c r="I107" s="146">
        <f t="shared" si="13"/>
        <v>202.5</v>
      </c>
    </row>
    <row r="108" spans="1:9" ht="28.5" x14ac:dyDescent="0.2">
      <c r="A108" s="142" t="s">
        <v>470</v>
      </c>
      <c r="B108" s="369" t="s">
        <v>459</v>
      </c>
      <c r="C108" s="369"/>
      <c r="D108" s="144">
        <v>1</v>
      </c>
      <c r="E108" s="49">
        <v>150</v>
      </c>
      <c r="F108" s="144"/>
      <c r="G108" s="145">
        <f t="shared" si="12"/>
        <v>150</v>
      </c>
      <c r="H108" s="144">
        <v>1.35</v>
      </c>
      <c r="I108" s="146">
        <f t="shared" si="13"/>
        <v>202.5</v>
      </c>
    </row>
    <row r="109" spans="1:9" x14ac:dyDescent="0.2">
      <c r="A109" s="142" t="s">
        <v>471</v>
      </c>
      <c r="B109" s="369" t="s">
        <v>459</v>
      </c>
      <c r="C109" s="369"/>
      <c r="D109" s="144">
        <v>1</v>
      </c>
      <c r="E109" s="144">
        <v>150</v>
      </c>
      <c r="F109" s="144"/>
      <c r="G109" s="145">
        <f t="shared" si="12"/>
        <v>150</v>
      </c>
      <c r="H109" s="144">
        <v>1.35</v>
      </c>
      <c r="I109" s="146">
        <f t="shared" si="13"/>
        <v>202.5</v>
      </c>
    </row>
    <row r="110" spans="1:9" x14ac:dyDescent="0.2">
      <c r="A110" s="142" t="s">
        <v>472</v>
      </c>
      <c r="B110" s="369" t="s">
        <v>459</v>
      </c>
      <c r="C110" s="369"/>
      <c r="D110" s="144">
        <v>1</v>
      </c>
      <c r="E110" s="49">
        <v>150</v>
      </c>
      <c r="F110" s="144"/>
      <c r="G110" s="145">
        <f t="shared" si="12"/>
        <v>150</v>
      </c>
      <c r="H110" s="144">
        <v>1.35</v>
      </c>
      <c r="I110" s="146">
        <f t="shared" si="13"/>
        <v>202.5</v>
      </c>
    </row>
    <row r="111" spans="1:9" x14ac:dyDescent="0.2">
      <c r="A111" s="142" t="s">
        <v>473</v>
      </c>
      <c r="B111" s="369" t="s">
        <v>459</v>
      </c>
      <c r="C111" s="369"/>
      <c r="D111" s="144">
        <v>1</v>
      </c>
      <c r="E111" s="144">
        <v>150</v>
      </c>
      <c r="F111" s="144"/>
      <c r="G111" s="145">
        <f t="shared" si="12"/>
        <v>150</v>
      </c>
      <c r="H111" s="144">
        <v>1.35</v>
      </c>
      <c r="I111" s="146">
        <f t="shared" si="13"/>
        <v>202.5</v>
      </c>
    </row>
    <row r="112" spans="1:9" x14ac:dyDescent="0.2">
      <c r="A112" s="142" t="s">
        <v>473</v>
      </c>
      <c r="B112" s="369" t="s">
        <v>459</v>
      </c>
      <c r="C112" s="369"/>
      <c r="D112" s="144">
        <v>1</v>
      </c>
      <c r="E112" s="49">
        <v>150</v>
      </c>
      <c r="F112" s="144"/>
      <c r="G112" s="145">
        <f t="shared" si="12"/>
        <v>150</v>
      </c>
      <c r="H112" s="144">
        <v>1.35</v>
      </c>
      <c r="I112" s="146">
        <f t="shared" si="13"/>
        <v>202.5</v>
      </c>
    </row>
    <row r="113" spans="1:9" x14ac:dyDescent="0.2">
      <c r="A113" s="142" t="s">
        <v>474</v>
      </c>
      <c r="B113" s="369" t="s">
        <v>459</v>
      </c>
      <c r="C113" s="369"/>
      <c r="D113" s="144">
        <v>1</v>
      </c>
      <c r="E113" s="144">
        <v>150</v>
      </c>
      <c r="F113" s="144"/>
      <c r="G113" s="145">
        <f t="shared" si="12"/>
        <v>150</v>
      </c>
      <c r="H113" s="144">
        <v>1.35</v>
      </c>
      <c r="I113" s="146">
        <f t="shared" si="13"/>
        <v>202.5</v>
      </c>
    </row>
    <row r="114" spans="1:9" ht="28.5" x14ac:dyDescent="0.2">
      <c r="A114" s="142" t="s">
        <v>475</v>
      </c>
      <c r="B114" s="369" t="s">
        <v>459</v>
      </c>
      <c r="C114" s="369"/>
      <c r="D114" s="144">
        <v>1</v>
      </c>
      <c r="E114" s="49">
        <v>150</v>
      </c>
      <c r="F114" s="144"/>
      <c r="G114" s="145">
        <f t="shared" si="12"/>
        <v>150</v>
      </c>
      <c r="H114" s="144">
        <v>1.35</v>
      </c>
      <c r="I114" s="146">
        <f t="shared" si="13"/>
        <v>202.5</v>
      </c>
    </row>
    <row r="115" spans="1:9" ht="28.5" x14ac:dyDescent="0.2">
      <c r="A115" s="142" t="s">
        <v>476</v>
      </c>
      <c r="B115" s="369" t="s">
        <v>459</v>
      </c>
      <c r="C115" s="369"/>
      <c r="D115" s="144">
        <v>1</v>
      </c>
      <c r="E115" s="144">
        <v>150</v>
      </c>
      <c r="F115" s="144"/>
      <c r="G115" s="145">
        <f t="shared" si="12"/>
        <v>150</v>
      </c>
      <c r="H115" s="144">
        <v>1.35</v>
      </c>
      <c r="I115" s="146">
        <f t="shared" si="13"/>
        <v>202.5</v>
      </c>
    </row>
    <row r="116" spans="1:9" ht="28.5" x14ac:dyDescent="0.2">
      <c r="A116" s="142" t="s">
        <v>477</v>
      </c>
      <c r="B116" s="369" t="s">
        <v>459</v>
      </c>
      <c r="C116" s="369"/>
      <c r="D116" s="144">
        <v>1</v>
      </c>
      <c r="E116" s="49">
        <v>150</v>
      </c>
      <c r="F116" s="144"/>
      <c r="G116" s="145">
        <f t="shared" si="12"/>
        <v>150</v>
      </c>
      <c r="H116" s="144">
        <v>1.35</v>
      </c>
      <c r="I116" s="146">
        <f t="shared" si="13"/>
        <v>202.5</v>
      </c>
    </row>
    <row r="117" spans="1:9" ht="28.5" x14ac:dyDescent="0.2">
      <c r="A117" s="142" t="s">
        <v>478</v>
      </c>
      <c r="B117" s="369" t="s">
        <v>459</v>
      </c>
      <c r="C117" s="369"/>
      <c r="D117" s="144">
        <v>1</v>
      </c>
      <c r="E117" s="144">
        <v>150</v>
      </c>
      <c r="F117" s="144"/>
      <c r="G117" s="145">
        <f t="shared" si="12"/>
        <v>150</v>
      </c>
      <c r="H117" s="144">
        <v>1.35</v>
      </c>
      <c r="I117" s="146">
        <f t="shared" si="13"/>
        <v>202.5</v>
      </c>
    </row>
    <row r="118" spans="1:9" ht="28.5" x14ac:dyDescent="0.2">
      <c r="A118" s="142" t="s">
        <v>479</v>
      </c>
      <c r="B118" s="369" t="s">
        <v>459</v>
      </c>
      <c r="C118" s="369"/>
      <c r="D118" s="144">
        <v>1</v>
      </c>
      <c r="E118" s="49">
        <v>150</v>
      </c>
      <c r="F118" s="144"/>
      <c r="G118" s="145">
        <f t="shared" si="12"/>
        <v>150</v>
      </c>
      <c r="H118" s="144">
        <v>1.35</v>
      </c>
      <c r="I118" s="146">
        <f t="shared" si="13"/>
        <v>202.5</v>
      </c>
    </row>
    <row r="119" spans="1:9" ht="28.5" x14ac:dyDescent="0.2">
      <c r="A119" s="142" t="s">
        <v>480</v>
      </c>
      <c r="B119" s="369" t="s">
        <v>459</v>
      </c>
      <c r="C119" s="369"/>
      <c r="D119" s="144">
        <v>1</v>
      </c>
      <c r="E119" s="144">
        <v>150</v>
      </c>
      <c r="F119" s="144"/>
      <c r="G119" s="145">
        <f t="shared" si="12"/>
        <v>150</v>
      </c>
      <c r="H119" s="144">
        <v>1.35</v>
      </c>
      <c r="I119" s="146">
        <f t="shared" si="13"/>
        <v>202.5</v>
      </c>
    </row>
    <row r="120" spans="1:9" ht="28.5" x14ac:dyDescent="0.2">
      <c r="A120" s="142" t="s">
        <v>481</v>
      </c>
      <c r="B120" s="369" t="s">
        <v>482</v>
      </c>
      <c r="C120" s="369"/>
      <c r="D120" s="144">
        <v>1</v>
      </c>
      <c r="E120" s="49">
        <v>150</v>
      </c>
      <c r="F120" s="144"/>
      <c r="G120" s="145">
        <f t="shared" si="12"/>
        <v>150</v>
      </c>
      <c r="H120" s="144">
        <v>1.35</v>
      </c>
      <c r="I120" s="146">
        <f t="shared" si="13"/>
        <v>202.5</v>
      </c>
    </row>
    <row r="121" spans="1:9" ht="28.5" x14ac:dyDescent="0.2">
      <c r="A121" s="142" t="s">
        <v>481</v>
      </c>
      <c r="B121" s="369" t="s">
        <v>459</v>
      </c>
      <c r="C121" s="369"/>
      <c r="D121" s="144">
        <v>1</v>
      </c>
      <c r="E121" s="144">
        <v>150</v>
      </c>
      <c r="F121" s="144"/>
      <c r="G121" s="145">
        <f t="shared" si="12"/>
        <v>150</v>
      </c>
      <c r="H121" s="144">
        <v>1.35</v>
      </c>
      <c r="I121" s="146">
        <f t="shared" si="13"/>
        <v>202.5</v>
      </c>
    </row>
    <row r="122" spans="1:9" ht="28.5" x14ac:dyDescent="0.2">
      <c r="A122" s="142" t="s">
        <v>483</v>
      </c>
      <c r="B122" s="369" t="s">
        <v>482</v>
      </c>
      <c r="C122" s="369"/>
      <c r="D122" s="144">
        <v>1</v>
      </c>
      <c r="E122" s="49">
        <v>150</v>
      </c>
      <c r="F122" s="144"/>
      <c r="G122" s="145">
        <f t="shared" si="12"/>
        <v>150</v>
      </c>
      <c r="H122" s="144">
        <v>1.35</v>
      </c>
      <c r="I122" s="146">
        <f t="shared" si="13"/>
        <v>202.5</v>
      </c>
    </row>
    <row r="123" spans="1:9" x14ac:dyDescent="0.2">
      <c r="A123" s="142" t="s">
        <v>484</v>
      </c>
      <c r="B123" s="369" t="s">
        <v>482</v>
      </c>
      <c r="C123" s="369"/>
      <c r="D123" s="144">
        <v>1</v>
      </c>
      <c r="E123" s="144">
        <v>150</v>
      </c>
      <c r="F123" s="144"/>
      <c r="G123" s="145">
        <f t="shared" si="12"/>
        <v>150</v>
      </c>
      <c r="H123" s="144">
        <v>1.35</v>
      </c>
      <c r="I123" s="146">
        <f t="shared" si="13"/>
        <v>202.5</v>
      </c>
    </row>
    <row r="124" spans="1:9" x14ac:dyDescent="0.2">
      <c r="A124" s="142" t="s">
        <v>485</v>
      </c>
      <c r="B124" s="369" t="s">
        <v>482</v>
      </c>
      <c r="C124" s="369"/>
      <c r="D124" s="144">
        <v>1</v>
      </c>
      <c r="E124" s="49">
        <v>150</v>
      </c>
      <c r="F124" s="144"/>
      <c r="G124" s="145">
        <f t="shared" si="12"/>
        <v>150</v>
      </c>
      <c r="H124" s="144">
        <v>1.35</v>
      </c>
      <c r="I124" s="146">
        <f t="shared" si="13"/>
        <v>202.5</v>
      </c>
    </row>
    <row r="125" spans="1:9" x14ac:dyDescent="0.2">
      <c r="A125" s="142" t="s">
        <v>486</v>
      </c>
      <c r="B125" s="369" t="s">
        <v>482</v>
      </c>
      <c r="C125" s="369"/>
      <c r="D125" s="144">
        <v>1</v>
      </c>
      <c r="E125" s="144">
        <v>150</v>
      </c>
      <c r="F125" s="144"/>
      <c r="G125" s="145">
        <f t="shared" si="12"/>
        <v>150</v>
      </c>
      <c r="H125" s="144">
        <v>1.35</v>
      </c>
      <c r="I125" s="146">
        <f t="shared" si="13"/>
        <v>202.5</v>
      </c>
    </row>
    <row r="126" spans="1:9" ht="28.5" x14ac:dyDescent="0.2">
      <c r="A126" s="142" t="s">
        <v>487</v>
      </c>
      <c r="B126" s="369" t="s">
        <v>482</v>
      </c>
      <c r="C126" s="369"/>
      <c r="D126" s="144">
        <v>1</v>
      </c>
      <c r="E126" s="49">
        <v>150</v>
      </c>
      <c r="F126" s="144"/>
      <c r="G126" s="145">
        <f t="shared" si="12"/>
        <v>150</v>
      </c>
      <c r="H126" s="144">
        <v>1.35</v>
      </c>
      <c r="I126" s="146">
        <f t="shared" si="13"/>
        <v>202.5</v>
      </c>
    </row>
    <row r="127" spans="1:9" x14ac:dyDescent="0.2">
      <c r="A127" s="142" t="s">
        <v>488</v>
      </c>
      <c r="B127" s="369" t="s">
        <v>482</v>
      </c>
      <c r="C127" s="369"/>
      <c r="D127" s="144">
        <v>1</v>
      </c>
      <c r="E127" s="144">
        <v>150</v>
      </c>
      <c r="F127" s="144"/>
      <c r="G127" s="145">
        <f t="shared" si="12"/>
        <v>150</v>
      </c>
      <c r="H127" s="144">
        <v>1.35</v>
      </c>
      <c r="I127" s="146">
        <f t="shared" si="13"/>
        <v>202.5</v>
      </c>
    </row>
    <row r="128" spans="1:9" x14ac:dyDescent="0.2">
      <c r="A128" s="142" t="s">
        <v>488</v>
      </c>
      <c r="B128" s="369" t="s">
        <v>482</v>
      </c>
      <c r="C128" s="369"/>
      <c r="D128" s="144">
        <v>1</v>
      </c>
      <c r="E128" s="49">
        <v>150</v>
      </c>
      <c r="F128" s="144"/>
      <c r="G128" s="145">
        <f t="shared" si="12"/>
        <v>150</v>
      </c>
      <c r="H128" s="144">
        <v>1.35</v>
      </c>
      <c r="I128" s="146">
        <f t="shared" si="13"/>
        <v>202.5</v>
      </c>
    </row>
    <row r="129" spans="1:9" x14ac:dyDescent="0.2">
      <c r="A129" s="142" t="s">
        <v>488</v>
      </c>
      <c r="B129" s="369" t="s">
        <v>482</v>
      </c>
      <c r="C129" s="369"/>
      <c r="D129" s="144">
        <v>1</v>
      </c>
      <c r="E129" s="144">
        <v>150</v>
      </c>
      <c r="F129" s="144"/>
      <c r="G129" s="145">
        <f t="shared" si="12"/>
        <v>150</v>
      </c>
      <c r="H129" s="144">
        <v>1.35</v>
      </c>
      <c r="I129" s="146">
        <f t="shared" si="13"/>
        <v>202.5</v>
      </c>
    </row>
    <row r="130" spans="1:9" x14ac:dyDescent="0.2">
      <c r="A130" s="142" t="s">
        <v>488</v>
      </c>
      <c r="B130" s="369" t="s">
        <v>482</v>
      </c>
      <c r="C130" s="369"/>
      <c r="D130" s="144">
        <v>1</v>
      </c>
      <c r="E130" s="49">
        <v>150</v>
      </c>
      <c r="F130" s="144"/>
      <c r="G130" s="145">
        <f t="shared" si="12"/>
        <v>150</v>
      </c>
      <c r="H130" s="144">
        <v>1.35</v>
      </c>
      <c r="I130" s="146">
        <f t="shared" si="13"/>
        <v>202.5</v>
      </c>
    </row>
    <row r="131" spans="1:9" x14ac:dyDescent="0.2">
      <c r="A131" s="142" t="s">
        <v>488</v>
      </c>
      <c r="B131" s="369" t="s">
        <v>482</v>
      </c>
      <c r="C131" s="369"/>
      <c r="D131" s="144">
        <v>1</v>
      </c>
      <c r="E131" s="144">
        <v>150</v>
      </c>
      <c r="F131" s="144"/>
      <c r="G131" s="145">
        <f t="shared" si="12"/>
        <v>150</v>
      </c>
      <c r="H131" s="144">
        <v>1.35</v>
      </c>
      <c r="I131" s="146">
        <f t="shared" si="13"/>
        <v>202.5</v>
      </c>
    </row>
    <row r="132" spans="1:9" x14ac:dyDescent="0.2">
      <c r="A132" s="142" t="s">
        <v>488</v>
      </c>
      <c r="B132" s="369" t="s">
        <v>482</v>
      </c>
      <c r="C132" s="369"/>
      <c r="D132" s="144">
        <v>1</v>
      </c>
      <c r="E132" s="49">
        <v>150</v>
      </c>
      <c r="F132" s="144"/>
      <c r="G132" s="145">
        <f t="shared" si="12"/>
        <v>150</v>
      </c>
      <c r="H132" s="144">
        <v>1.35</v>
      </c>
      <c r="I132" s="146">
        <f t="shared" si="13"/>
        <v>202.5</v>
      </c>
    </row>
    <row r="133" spans="1:9" ht="28.5" x14ac:dyDescent="0.2">
      <c r="A133" s="142" t="s">
        <v>489</v>
      </c>
      <c r="B133" s="369" t="s">
        <v>482</v>
      </c>
      <c r="C133" s="369"/>
      <c r="D133" s="144">
        <v>1</v>
      </c>
      <c r="E133" s="144">
        <v>150</v>
      </c>
      <c r="F133" s="144"/>
      <c r="G133" s="145">
        <f t="shared" si="12"/>
        <v>150</v>
      </c>
      <c r="H133" s="144">
        <v>1.35</v>
      </c>
      <c r="I133" s="146">
        <f t="shared" si="13"/>
        <v>202.5</v>
      </c>
    </row>
    <row r="134" spans="1:9" ht="28.5" x14ac:dyDescent="0.2">
      <c r="A134" s="142" t="s">
        <v>490</v>
      </c>
      <c r="B134" s="369" t="s">
        <v>482</v>
      </c>
      <c r="C134" s="369"/>
      <c r="D134" s="144">
        <v>1</v>
      </c>
      <c r="E134" s="49">
        <v>150</v>
      </c>
      <c r="F134" s="144"/>
      <c r="G134" s="145">
        <f t="shared" si="12"/>
        <v>150</v>
      </c>
      <c r="H134" s="144">
        <v>1.35</v>
      </c>
      <c r="I134" s="146">
        <f t="shared" si="13"/>
        <v>202.5</v>
      </c>
    </row>
    <row r="135" spans="1:9" x14ac:dyDescent="0.2">
      <c r="A135" s="142" t="s">
        <v>491</v>
      </c>
      <c r="B135" s="369" t="s">
        <v>482</v>
      </c>
      <c r="C135" s="369"/>
      <c r="D135" s="144">
        <v>1</v>
      </c>
      <c r="E135" s="144">
        <v>150</v>
      </c>
      <c r="F135" s="144"/>
      <c r="G135" s="145">
        <f t="shared" si="12"/>
        <v>150</v>
      </c>
      <c r="H135" s="144">
        <v>1.35</v>
      </c>
      <c r="I135" s="146">
        <f t="shared" si="13"/>
        <v>202.5</v>
      </c>
    </row>
    <row r="136" spans="1:9" x14ac:dyDescent="0.2">
      <c r="A136" s="142" t="s">
        <v>491</v>
      </c>
      <c r="B136" s="369" t="s">
        <v>482</v>
      </c>
      <c r="C136" s="369"/>
      <c r="D136" s="144">
        <v>1</v>
      </c>
      <c r="E136" s="49">
        <v>150</v>
      </c>
      <c r="F136" s="144"/>
      <c r="G136" s="145">
        <f t="shared" si="12"/>
        <v>150</v>
      </c>
      <c r="H136" s="144">
        <v>1.35</v>
      </c>
      <c r="I136" s="146">
        <f t="shared" si="13"/>
        <v>202.5</v>
      </c>
    </row>
    <row r="137" spans="1:9" x14ac:dyDescent="0.2">
      <c r="A137" s="142" t="s">
        <v>491</v>
      </c>
      <c r="B137" s="369" t="s">
        <v>482</v>
      </c>
      <c r="C137" s="369"/>
      <c r="D137" s="144">
        <v>1</v>
      </c>
      <c r="E137" s="144">
        <v>150</v>
      </c>
      <c r="F137" s="144"/>
      <c r="G137" s="145">
        <f t="shared" si="12"/>
        <v>150</v>
      </c>
      <c r="H137" s="144">
        <v>1.35</v>
      </c>
      <c r="I137" s="146">
        <f t="shared" si="13"/>
        <v>202.5</v>
      </c>
    </row>
    <row r="138" spans="1:9" x14ac:dyDescent="0.2">
      <c r="A138" s="142" t="s">
        <v>491</v>
      </c>
      <c r="B138" s="369" t="s">
        <v>482</v>
      </c>
      <c r="C138" s="369"/>
      <c r="D138" s="144">
        <v>1</v>
      </c>
      <c r="E138" s="49">
        <v>150</v>
      </c>
      <c r="F138" s="144"/>
      <c r="G138" s="145">
        <f t="shared" si="12"/>
        <v>150</v>
      </c>
      <c r="H138" s="144">
        <v>1.35</v>
      </c>
      <c r="I138" s="146">
        <f t="shared" si="13"/>
        <v>202.5</v>
      </c>
    </row>
    <row r="139" spans="1:9" x14ac:dyDescent="0.2">
      <c r="A139" s="142" t="s">
        <v>492</v>
      </c>
      <c r="B139" s="369" t="s">
        <v>482</v>
      </c>
      <c r="C139" s="369"/>
      <c r="D139" s="144">
        <v>1</v>
      </c>
      <c r="E139" s="144">
        <v>150</v>
      </c>
      <c r="F139" s="144"/>
      <c r="G139" s="145">
        <f t="shared" si="12"/>
        <v>150</v>
      </c>
      <c r="H139" s="144">
        <v>1.35</v>
      </c>
      <c r="I139" s="146">
        <f t="shared" si="13"/>
        <v>202.5</v>
      </c>
    </row>
    <row r="140" spans="1:9" x14ac:dyDescent="0.2">
      <c r="A140" s="142" t="s">
        <v>492</v>
      </c>
      <c r="B140" s="369" t="s">
        <v>482</v>
      </c>
      <c r="C140" s="369"/>
      <c r="D140" s="144">
        <v>1</v>
      </c>
      <c r="E140" s="49">
        <v>150</v>
      </c>
      <c r="F140" s="144"/>
      <c r="G140" s="145">
        <f t="shared" si="12"/>
        <v>150</v>
      </c>
      <c r="H140" s="144">
        <v>1.35</v>
      </c>
      <c r="I140" s="146">
        <f t="shared" si="13"/>
        <v>202.5</v>
      </c>
    </row>
    <row r="141" spans="1:9" x14ac:dyDescent="0.2">
      <c r="A141" s="142" t="s">
        <v>492</v>
      </c>
      <c r="B141" s="369" t="s">
        <v>482</v>
      </c>
      <c r="C141" s="369"/>
      <c r="D141" s="144">
        <v>1</v>
      </c>
      <c r="E141" s="144">
        <v>150</v>
      </c>
      <c r="F141" s="144"/>
      <c r="G141" s="145">
        <f t="shared" si="12"/>
        <v>150</v>
      </c>
      <c r="H141" s="144">
        <v>1.35</v>
      </c>
      <c r="I141" s="146">
        <f t="shared" si="13"/>
        <v>202.5</v>
      </c>
    </row>
    <row r="142" spans="1:9" x14ac:dyDescent="0.2">
      <c r="A142" s="142" t="s">
        <v>493</v>
      </c>
      <c r="B142" s="369" t="s">
        <v>482</v>
      </c>
      <c r="C142" s="369"/>
      <c r="D142" s="144">
        <v>1</v>
      </c>
      <c r="E142" s="49">
        <v>150</v>
      </c>
      <c r="F142" s="144"/>
      <c r="G142" s="145">
        <f t="shared" si="12"/>
        <v>150</v>
      </c>
      <c r="H142" s="144">
        <v>1.35</v>
      </c>
      <c r="I142" s="146">
        <f t="shared" si="13"/>
        <v>202.5</v>
      </c>
    </row>
    <row r="143" spans="1:9" x14ac:dyDescent="0.2">
      <c r="A143" s="142" t="s">
        <v>493</v>
      </c>
      <c r="B143" s="369" t="s">
        <v>482</v>
      </c>
      <c r="C143" s="369"/>
      <c r="D143" s="144">
        <v>1</v>
      </c>
      <c r="E143" s="144">
        <v>150</v>
      </c>
      <c r="F143" s="144"/>
      <c r="G143" s="145">
        <f t="shared" si="12"/>
        <v>150</v>
      </c>
      <c r="H143" s="144">
        <v>1.35</v>
      </c>
      <c r="I143" s="146">
        <f t="shared" si="13"/>
        <v>202.5</v>
      </c>
    </row>
    <row r="144" spans="1:9" x14ac:dyDescent="0.2">
      <c r="A144" s="142" t="s">
        <v>493</v>
      </c>
      <c r="B144" s="369" t="s">
        <v>482</v>
      </c>
      <c r="C144" s="369"/>
      <c r="D144" s="144">
        <v>1</v>
      </c>
      <c r="E144" s="49">
        <v>150</v>
      </c>
      <c r="F144" s="144"/>
      <c r="G144" s="145">
        <f t="shared" si="12"/>
        <v>150</v>
      </c>
      <c r="H144" s="144">
        <v>1.35</v>
      </c>
      <c r="I144" s="146">
        <f t="shared" si="13"/>
        <v>202.5</v>
      </c>
    </row>
    <row r="145" spans="1:9" ht="28.5" x14ac:dyDescent="0.2">
      <c r="A145" s="142" t="s">
        <v>494</v>
      </c>
      <c r="B145" s="369" t="s">
        <v>482</v>
      </c>
      <c r="C145" s="369"/>
      <c r="D145" s="144">
        <v>1</v>
      </c>
      <c r="E145" s="144">
        <v>150</v>
      </c>
      <c r="F145" s="144"/>
      <c r="G145" s="145">
        <f t="shared" si="12"/>
        <v>150</v>
      </c>
      <c r="H145" s="144">
        <v>1.35</v>
      </c>
      <c r="I145" s="146">
        <f t="shared" si="13"/>
        <v>202.5</v>
      </c>
    </row>
    <row r="146" spans="1:9" ht="28.5" x14ac:dyDescent="0.2">
      <c r="A146" s="142" t="s">
        <v>495</v>
      </c>
      <c r="B146" s="370" t="s">
        <v>496</v>
      </c>
      <c r="C146" s="370"/>
      <c r="D146" s="144">
        <v>1</v>
      </c>
      <c r="E146" s="49">
        <v>150</v>
      </c>
      <c r="F146" s="144"/>
      <c r="G146" s="145">
        <f t="shared" si="12"/>
        <v>150</v>
      </c>
      <c r="H146" s="144">
        <v>1.35</v>
      </c>
      <c r="I146" s="146">
        <f t="shared" si="13"/>
        <v>202.5</v>
      </c>
    </row>
    <row r="147" spans="1:9" ht="28.5" x14ac:dyDescent="0.2">
      <c r="A147" s="142" t="s">
        <v>495</v>
      </c>
      <c r="B147" s="370" t="s">
        <v>496</v>
      </c>
      <c r="C147" s="370"/>
      <c r="D147" s="144">
        <v>1</v>
      </c>
      <c r="E147" s="144">
        <v>150</v>
      </c>
      <c r="F147" s="144"/>
      <c r="G147" s="145">
        <f t="shared" si="12"/>
        <v>150</v>
      </c>
      <c r="H147" s="144">
        <v>1.35</v>
      </c>
      <c r="I147" s="146">
        <f t="shared" si="13"/>
        <v>202.5</v>
      </c>
    </row>
    <row r="148" spans="1:9" ht="28.5" x14ac:dyDescent="0.2">
      <c r="A148" s="142" t="s">
        <v>495</v>
      </c>
      <c r="B148" s="370" t="s">
        <v>496</v>
      </c>
      <c r="C148" s="370"/>
      <c r="D148" s="144">
        <v>1</v>
      </c>
      <c r="E148" s="49">
        <v>150</v>
      </c>
      <c r="F148" s="144"/>
      <c r="G148" s="145">
        <f t="shared" si="12"/>
        <v>150</v>
      </c>
      <c r="H148" s="144">
        <v>1.35</v>
      </c>
      <c r="I148" s="146">
        <f t="shared" si="13"/>
        <v>202.5</v>
      </c>
    </row>
    <row r="149" spans="1:9" x14ac:dyDescent="0.2">
      <c r="A149" s="142" t="s">
        <v>497</v>
      </c>
      <c r="B149" s="370" t="s">
        <v>496</v>
      </c>
      <c r="C149" s="370"/>
      <c r="D149" s="144">
        <v>1</v>
      </c>
      <c r="E149" s="144">
        <v>150</v>
      </c>
      <c r="F149" s="144"/>
      <c r="G149" s="145">
        <f t="shared" ref="G149:G173" si="14">E149*D149</f>
        <v>150</v>
      </c>
      <c r="H149" s="144">
        <v>1.35</v>
      </c>
      <c r="I149" s="146">
        <f t="shared" si="13"/>
        <v>202.5</v>
      </c>
    </row>
    <row r="150" spans="1:9" x14ac:dyDescent="0.2">
      <c r="A150" s="142" t="s">
        <v>497</v>
      </c>
      <c r="B150" s="370" t="s">
        <v>496</v>
      </c>
      <c r="C150" s="370"/>
      <c r="D150" s="144">
        <v>1</v>
      </c>
      <c r="E150" s="49">
        <v>150</v>
      </c>
      <c r="F150" s="144"/>
      <c r="G150" s="145">
        <f t="shared" si="14"/>
        <v>150</v>
      </c>
      <c r="H150" s="144">
        <v>1.35</v>
      </c>
      <c r="I150" s="146">
        <f t="shared" ref="I150:I173" si="15">H150*G150</f>
        <v>202.5</v>
      </c>
    </row>
    <row r="151" spans="1:9" x14ac:dyDescent="0.2">
      <c r="A151" s="142" t="s">
        <v>497</v>
      </c>
      <c r="B151" s="370" t="s">
        <v>496</v>
      </c>
      <c r="C151" s="370"/>
      <c r="D151" s="144">
        <v>1</v>
      </c>
      <c r="E151" s="144">
        <v>150</v>
      </c>
      <c r="F151" s="144"/>
      <c r="G151" s="145">
        <f t="shared" si="14"/>
        <v>150</v>
      </c>
      <c r="H151" s="144">
        <v>1.35</v>
      </c>
      <c r="I151" s="146">
        <f t="shared" si="15"/>
        <v>202.5</v>
      </c>
    </row>
    <row r="152" spans="1:9" ht="28.5" x14ac:dyDescent="0.2">
      <c r="A152" s="142" t="s">
        <v>498</v>
      </c>
      <c r="B152" s="370" t="s">
        <v>496</v>
      </c>
      <c r="C152" s="370"/>
      <c r="D152" s="144">
        <v>1</v>
      </c>
      <c r="E152" s="49">
        <v>150</v>
      </c>
      <c r="F152" s="144"/>
      <c r="G152" s="145">
        <f t="shared" si="14"/>
        <v>150</v>
      </c>
      <c r="H152" s="144">
        <v>1.35</v>
      </c>
      <c r="I152" s="146">
        <f t="shared" si="15"/>
        <v>202.5</v>
      </c>
    </row>
    <row r="153" spans="1:9" ht="28.5" x14ac:dyDescent="0.2">
      <c r="A153" s="142" t="s">
        <v>498</v>
      </c>
      <c r="B153" s="370" t="s">
        <v>496</v>
      </c>
      <c r="C153" s="370"/>
      <c r="D153" s="144">
        <v>1</v>
      </c>
      <c r="E153" s="144">
        <v>150</v>
      </c>
      <c r="F153" s="144"/>
      <c r="G153" s="145">
        <f t="shared" si="14"/>
        <v>150</v>
      </c>
      <c r="H153" s="144">
        <v>1.35</v>
      </c>
      <c r="I153" s="146">
        <f t="shared" si="15"/>
        <v>202.5</v>
      </c>
    </row>
    <row r="154" spans="1:9" ht="28.5" x14ac:dyDescent="0.2">
      <c r="A154" s="142" t="s">
        <v>498</v>
      </c>
      <c r="B154" s="370" t="s">
        <v>496</v>
      </c>
      <c r="C154" s="370"/>
      <c r="D154" s="144">
        <v>1</v>
      </c>
      <c r="E154" s="49">
        <v>150</v>
      </c>
      <c r="F154" s="144"/>
      <c r="G154" s="145">
        <f t="shared" si="14"/>
        <v>150</v>
      </c>
      <c r="H154" s="144">
        <v>1.35</v>
      </c>
      <c r="I154" s="146">
        <f t="shared" si="15"/>
        <v>202.5</v>
      </c>
    </row>
    <row r="155" spans="1:9" x14ac:dyDescent="0.2">
      <c r="A155" s="142" t="s">
        <v>499</v>
      </c>
      <c r="B155" s="370" t="s">
        <v>496</v>
      </c>
      <c r="C155" s="370"/>
      <c r="D155" s="144">
        <v>1</v>
      </c>
      <c r="E155" s="144">
        <v>150</v>
      </c>
      <c r="F155" s="144"/>
      <c r="G155" s="145">
        <f t="shared" si="14"/>
        <v>150</v>
      </c>
      <c r="H155" s="144">
        <v>1.35</v>
      </c>
      <c r="I155" s="146">
        <f t="shared" si="15"/>
        <v>202.5</v>
      </c>
    </row>
    <row r="156" spans="1:9" x14ac:dyDescent="0.2">
      <c r="A156" s="142" t="s">
        <v>499</v>
      </c>
      <c r="B156" s="370" t="s">
        <v>496</v>
      </c>
      <c r="C156" s="370"/>
      <c r="D156" s="144">
        <v>1</v>
      </c>
      <c r="E156" s="49">
        <v>150</v>
      </c>
      <c r="F156" s="144"/>
      <c r="G156" s="145">
        <f t="shared" si="14"/>
        <v>150</v>
      </c>
      <c r="H156" s="144">
        <v>1.35</v>
      </c>
      <c r="I156" s="146">
        <f t="shared" si="15"/>
        <v>202.5</v>
      </c>
    </row>
    <row r="157" spans="1:9" x14ac:dyDescent="0.2">
      <c r="A157" s="142" t="s">
        <v>499</v>
      </c>
      <c r="B157" s="370" t="s">
        <v>496</v>
      </c>
      <c r="C157" s="370"/>
      <c r="D157" s="144">
        <v>1</v>
      </c>
      <c r="E157" s="144">
        <v>150</v>
      </c>
      <c r="F157" s="144"/>
      <c r="G157" s="145">
        <f t="shared" si="14"/>
        <v>150</v>
      </c>
      <c r="H157" s="144">
        <v>1.35</v>
      </c>
      <c r="I157" s="146">
        <f t="shared" si="15"/>
        <v>202.5</v>
      </c>
    </row>
    <row r="158" spans="1:9" ht="28.5" x14ac:dyDescent="0.2">
      <c r="A158" s="142" t="s">
        <v>500</v>
      </c>
      <c r="B158" s="370" t="s">
        <v>496</v>
      </c>
      <c r="C158" s="370"/>
      <c r="D158" s="144">
        <v>1</v>
      </c>
      <c r="E158" s="49">
        <v>150</v>
      </c>
      <c r="F158" s="144"/>
      <c r="G158" s="145">
        <f t="shared" si="14"/>
        <v>150</v>
      </c>
      <c r="H158" s="144">
        <v>1.35</v>
      </c>
      <c r="I158" s="146">
        <f t="shared" si="15"/>
        <v>202.5</v>
      </c>
    </row>
    <row r="159" spans="1:9" ht="28.5" x14ac:dyDescent="0.2">
      <c r="A159" s="142" t="s">
        <v>500</v>
      </c>
      <c r="B159" s="370" t="s">
        <v>496</v>
      </c>
      <c r="C159" s="370"/>
      <c r="D159" s="144">
        <v>1</v>
      </c>
      <c r="E159" s="144">
        <v>150</v>
      </c>
      <c r="F159" s="144"/>
      <c r="G159" s="145">
        <f t="shared" si="14"/>
        <v>150</v>
      </c>
      <c r="H159" s="144">
        <v>1.35</v>
      </c>
      <c r="I159" s="146">
        <f t="shared" si="15"/>
        <v>202.5</v>
      </c>
    </row>
    <row r="160" spans="1:9" ht="28.5" x14ac:dyDescent="0.2">
      <c r="A160" s="142" t="s">
        <v>500</v>
      </c>
      <c r="B160" s="370" t="s">
        <v>496</v>
      </c>
      <c r="C160" s="370"/>
      <c r="D160" s="144">
        <v>1</v>
      </c>
      <c r="E160" s="49">
        <v>150</v>
      </c>
      <c r="F160" s="144"/>
      <c r="G160" s="145">
        <f t="shared" si="14"/>
        <v>150</v>
      </c>
      <c r="H160" s="144">
        <v>1.35</v>
      </c>
      <c r="I160" s="146">
        <f t="shared" si="15"/>
        <v>202.5</v>
      </c>
    </row>
    <row r="161" spans="1:9" x14ac:dyDescent="0.2">
      <c r="A161" s="142" t="s">
        <v>501</v>
      </c>
      <c r="B161" s="370" t="s">
        <v>496</v>
      </c>
      <c r="C161" s="370"/>
      <c r="D161" s="144">
        <v>1</v>
      </c>
      <c r="E161" s="144">
        <v>150</v>
      </c>
      <c r="F161" s="144"/>
      <c r="G161" s="145">
        <f t="shared" si="14"/>
        <v>150</v>
      </c>
      <c r="H161" s="144">
        <v>1.35</v>
      </c>
      <c r="I161" s="146">
        <f t="shared" si="15"/>
        <v>202.5</v>
      </c>
    </row>
    <row r="162" spans="1:9" x14ac:dyDescent="0.2">
      <c r="A162" s="142" t="s">
        <v>501</v>
      </c>
      <c r="B162" s="370" t="s">
        <v>496</v>
      </c>
      <c r="C162" s="370"/>
      <c r="D162" s="144">
        <v>1</v>
      </c>
      <c r="E162" s="49">
        <v>150</v>
      </c>
      <c r="F162" s="144"/>
      <c r="G162" s="145">
        <f t="shared" si="14"/>
        <v>150</v>
      </c>
      <c r="H162" s="144">
        <v>1.35</v>
      </c>
      <c r="I162" s="146">
        <f t="shared" si="15"/>
        <v>202.5</v>
      </c>
    </row>
    <row r="163" spans="1:9" x14ac:dyDescent="0.2">
      <c r="A163" s="142" t="s">
        <v>501</v>
      </c>
      <c r="B163" s="370" t="s">
        <v>496</v>
      </c>
      <c r="C163" s="370"/>
      <c r="D163" s="144">
        <v>1</v>
      </c>
      <c r="E163" s="144">
        <v>150</v>
      </c>
      <c r="F163" s="144"/>
      <c r="G163" s="145">
        <f t="shared" si="14"/>
        <v>150</v>
      </c>
      <c r="H163" s="144">
        <v>1.35</v>
      </c>
      <c r="I163" s="146">
        <f t="shared" si="15"/>
        <v>202.5</v>
      </c>
    </row>
    <row r="164" spans="1:9" ht="28.5" x14ac:dyDescent="0.2">
      <c r="A164" s="142" t="s">
        <v>502</v>
      </c>
      <c r="B164" s="370" t="s">
        <v>496</v>
      </c>
      <c r="C164" s="370"/>
      <c r="D164" s="144">
        <v>1</v>
      </c>
      <c r="E164" s="49">
        <v>150</v>
      </c>
      <c r="F164" s="144"/>
      <c r="G164" s="145">
        <f t="shared" si="14"/>
        <v>150</v>
      </c>
      <c r="H164" s="144">
        <v>1.35</v>
      </c>
      <c r="I164" s="146">
        <f t="shared" si="15"/>
        <v>202.5</v>
      </c>
    </row>
    <row r="165" spans="1:9" ht="28.5" x14ac:dyDescent="0.2">
      <c r="A165" s="142" t="s">
        <v>502</v>
      </c>
      <c r="B165" s="370" t="s">
        <v>496</v>
      </c>
      <c r="C165" s="370"/>
      <c r="D165" s="144">
        <v>1</v>
      </c>
      <c r="E165" s="144">
        <v>150</v>
      </c>
      <c r="F165" s="144"/>
      <c r="G165" s="145">
        <f t="shared" si="14"/>
        <v>150</v>
      </c>
      <c r="H165" s="144">
        <v>1.35</v>
      </c>
      <c r="I165" s="146">
        <f t="shared" si="15"/>
        <v>202.5</v>
      </c>
    </row>
    <row r="166" spans="1:9" ht="28.5" x14ac:dyDescent="0.2">
      <c r="A166" s="142" t="s">
        <v>502</v>
      </c>
      <c r="B166" s="370" t="s">
        <v>496</v>
      </c>
      <c r="C166" s="370"/>
      <c r="D166" s="144">
        <v>1</v>
      </c>
      <c r="E166" s="49">
        <v>150</v>
      </c>
      <c r="F166" s="144"/>
      <c r="G166" s="145">
        <f t="shared" si="14"/>
        <v>150</v>
      </c>
      <c r="H166" s="144">
        <v>1.35</v>
      </c>
      <c r="I166" s="146">
        <f t="shared" si="15"/>
        <v>202.5</v>
      </c>
    </row>
    <row r="167" spans="1:9" x14ac:dyDescent="0.2">
      <c r="A167" s="142" t="s">
        <v>503</v>
      </c>
      <c r="B167" s="369" t="s">
        <v>482</v>
      </c>
      <c r="C167" s="369"/>
      <c r="D167" s="144">
        <v>1</v>
      </c>
      <c r="E167" s="144">
        <v>150</v>
      </c>
      <c r="F167" s="144"/>
      <c r="G167" s="145">
        <f t="shared" si="14"/>
        <v>150</v>
      </c>
      <c r="H167" s="144">
        <v>1.35</v>
      </c>
      <c r="I167" s="146">
        <f t="shared" si="15"/>
        <v>202.5</v>
      </c>
    </row>
    <row r="168" spans="1:9" x14ac:dyDescent="0.2">
      <c r="A168" s="142" t="s">
        <v>504</v>
      </c>
      <c r="B168" s="369" t="s">
        <v>459</v>
      </c>
      <c r="C168" s="369"/>
      <c r="D168" s="144">
        <v>1</v>
      </c>
      <c r="E168" s="49">
        <v>150</v>
      </c>
      <c r="F168" s="144"/>
      <c r="G168" s="145">
        <f t="shared" si="14"/>
        <v>150</v>
      </c>
      <c r="H168" s="144">
        <v>1.35</v>
      </c>
      <c r="I168" s="146">
        <f t="shared" si="15"/>
        <v>202.5</v>
      </c>
    </row>
    <row r="169" spans="1:9" ht="28.5" x14ac:dyDescent="0.2">
      <c r="A169" s="142" t="s">
        <v>505</v>
      </c>
      <c r="B169" s="369" t="s">
        <v>482</v>
      </c>
      <c r="C169" s="369"/>
      <c r="D169" s="144">
        <v>1</v>
      </c>
      <c r="E169" s="144">
        <v>150</v>
      </c>
      <c r="F169" s="144"/>
      <c r="G169" s="145">
        <f t="shared" si="14"/>
        <v>150</v>
      </c>
      <c r="H169" s="144">
        <v>1.35</v>
      </c>
      <c r="I169" s="146">
        <f t="shared" si="15"/>
        <v>202.5</v>
      </c>
    </row>
    <row r="170" spans="1:9" ht="28.5" x14ac:dyDescent="0.2">
      <c r="A170" s="142" t="s">
        <v>505</v>
      </c>
      <c r="B170" s="369" t="s">
        <v>482</v>
      </c>
      <c r="C170" s="369"/>
      <c r="D170" s="144">
        <v>1</v>
      </c>
      <c r="E170" s="49">
        <v>150</v>
      </c>
      <c r="F170" s="144"/>
      <c r="G170" s="145">
        <f t="shared" si="14"/>
        <v>150</v>
      </c>
      <c r="H170" s="144">
        <v>1.35</v>
      </c>
      <c r="I170" s="146">
        <f t="shared" si="15"/>
        <v>202.5</v>
      </c>
    </row>
    <row r="171" spans="1:9" x14ac:dyDescent="0.2">
      <c r="A171" s="142" t="s">
        <v>506</v>
      </c>
      <c r="B171" s="369" t="s">
        <v>482</v>
      </c>
      <c r="C171" s="369"/>
      <c r="D171" s="144">
        <v>1</v>
      </c>
      <c r="E171" s="144">
        <v>52</v>
      </c>
      <c r="F171" s="144"/>
      <c r="G171" s="145">
        <f t="shared" si="14"/>
        <v>52</v>
      </c>
      <c r="H171" s="144">
        <v>1.35</v>
      </c>
      <c r="I171" s="146">
        <f t="shared" si="15"/>
        <v>70.2</v>
      </c>
    </row>
    <row r="172" spans="1:9" x14ac:dyDescent="0.2">
      <c r="A172" s="142" t="s">
        <v>506</v>
      </c>
      <c r="B172" s="369" t="s">
        <v>482</v>
      </c>
      <c r="C172" s="369"/>
      <c r="D172" s="144">
        <v>1</v>
      </c>
      <c r="E172" s="144">
        <v>52</v>
      </c>
      <c r="F172" s="144"/>
      <c r="G172" s="145">
        <f t="shared" si="14"/>
        <v>52</v>
      </c>
      <c r="H172" s="144">
        <v>1.35</v>
      </c>
      <c r="I172" s="146">
        <f t="shared" si="15"/>
        <v>70.2</v>
      </c>
    </row>
    <row r="173" spans="1:9" x14ac:dyDescent="0.2">
      <c r="A173" s="142" t="s">
        <v>506</v>
      </c>
      <c r="B173" s="369" t="s">
        <v>482</v>
      </c>
      <c r="C173" s="369"/>
      <c r="D173" s="144">
        <v>1</v>
      </c>
      <c r="E173" s="144">
        <v>52</v>
      </c>
      <c r="F173" s="144"/>
      <c r="G173" s="145">
        <f t="shared" si="14"/>
        <v>52</v>
      </c>
      <c r="H173" s="144">
        <v>1.35</v>
      </c>
      <c r="I173" s="146">
        <f t="shared" si="15"/>
        <v>70.2</v>
      </c>
    </row>
    <row r="174" spans="1:9" ht="15" thickBot="1" x14ac:dyDescent="0.25">
      <c r="A174" s="147"/>
      <c r="B174" s="355"/>
      <c r="C174" s="356"/>
      <c r="D174" s="150"/>
      <c r="E174" s="150"/>
      <c r="F174" s="150"/>
      <c r="G174" s="151"/>
      <c r="H174" s="150"/>
      <c r="I174" s="152"/>
    </row>
    <row r="175" spans="1:9" ht="15.75" thickBot="1" x14ac:dyDescent="0.3">
      <c r="A175" s="153" t="s">
        <v>327</v>
      </c>
      <c r="B175" s="364"/>
      <c r="C175" s="365"/>
      <c r="D175" s="95"/>
      <c r="E175" s="95"/>
      <c r="F175" s="95"/>
      <c r="G175" s="154"/>
      <c r="H175" s="95"/>
      <c r="I175" s="155"/>
    </row>
    <row r="176" spans="1:9" x14ac:dyDescent="0.2">
      <c r="A176" s="156" t="s">
        <v>507</v>
      </c>
      <c r="B176" s="368" t="s">
        <v>482</v>
      </c>
      <c r="C176" s="368"/>
      <c r="D176" s="158">
        <v>1</v>
      </c>
      <c r="E176" s="158">
        <v>52</v>
      </c>
      <c r="F176" s="158"/>
      <c r="G176" s="159">
        <f>E176*D176</f>
        <v>52</v>
      </c>
      <c r="H176" s="158">
        <v>1.35</v>
      </c>
      <c r="I176" s="160">
        <f>H176*G176</f>
        <v>70.2</v>
      </c>
    </row>
    <row r="177" spans="1:9" ht="28.5" x14ac:dyDescent="0.2">
      <c r="A177" s="142" t="s">
        <v>508</v>
      </c>
      <c r="B177" s="369" t="s">
        <v>482</v>
      </c>
      <c r="C177" s="369"/>
      <c r="D177" s="144">
        <v>1</v>
      </c>
      <c r="E177" s="144">
        <v>150</v>
      </c>
      <c r="F177" s="144"/>
      <c r="G177" s="145">
        <f>E177*D177</f>
        <v>150</v>
      </c>
      <c r="H177" s="144">
        <v>1.35</v>
      </c>
      <c r="I177" s="146">
        <f>H177*G177</f>
        <v>202.5</v>
      </c>
    </row>
    <row r="178" spans="1:9" ht="28.5" x14ac:dyDescent="0.2">
      <c r="A178" s="142" t="s">
        <v>509</v>
      </c>
      <c r="B178" s="369" t="s">
        <v>482</v>
      </c>
      <c r="C178" s="369"/>
      <c r="D178" s="144">
        <v>1</v>
      </c>
      <c r="E178" s="144">
        <v>150</v>
      </c>
      <c r="F178" s="144"/>
      <c r="G178" s="145">
        <f>E178*D178</f>
        <v>150</v>
      </c>
      <c r="H178" s="144">
        <v>1.35</v>
      </c>
      <c r="I178" s="146">
        <f>H178*G178</f>
        <v>202.5</v>
      </c>
    </row>
    <row r="179" spans="1:9" ht="15" thickBot="1" x14ac:dyDescent="0.25">
      <c r="A179" s="147"/>
      <c r="B179" s="355"/>
      <c r="C179" s="356"/>
      <c r="D179" s="150"/>
      <c r="E179" s="150"/>
      <c r="F179" s="150"/>
      <c r="G179" s="151"/>
      <c r="H179" s="150"/>
      <c r="I179" s="152"/>
    </row>
    <row r="180" spans="1:9" ht="15.75" thickBot="1" x14ac:dyDescent="0.3">
      <c r="A180" s="153" t="s">
        <v>309</v>
      </c>
      <c r="B180" s="364"/>
      <c r="C180" s="365"/>
      <c r="D180" s="95"/>
      <c r="E180" s="95"/>
      <c r="F180" s="95"/>
      <c r="G180" s="154"/>
      <c r="H180" s="95"/>
      <c r="I180" s="155"/>
    </row>
    <row r="181" spans="1:9" x14ac:dyDescent="0.2">
      <c r="A181" s="156" t="s">
        <v>510</v>
      </c>
      <c r="B181" s="368" t="s">
        <v>482</v>
      </c>
      <c r="C181" s="368"/>
      <c r="D181" s="158">
        <v>1</v>
      </c>
      <c r="E181" s="158">
        <v>150</v>
      </c>
      <c r="F181" s="158"/>
      <c r="G181" s="159">
        <f>E181*D181</f>
        <v>150</v>
      </c>
      <c r="H181" s="158">
        <v>1.35</v>
      </c>
      <c r="I181" s="160">
        <f>H181*G181</f>
        <v>202.5</v>
      </c>
    </row>
    <row r="182" spans="1:9" x14ac:dyDescent="0.2">
      <c r="A182" s="156" t="s">
        <v>636</v>
      </c>
      <c r="B182" s="368" t="s">
        <v>482</v>
      </c>
      <c r="C182" s="368"/>
      <c r="D182" s="158">
        <v>1</v>
      </c>
      <c r="E182" s="158">
        <v>150</v>
      </c>
      <c r="F182" s="158"/>
      <c r="G182" s="159">
        <f>E182*D182</f>
        <v>150</v>
      </c>
      <c r="H182" s="158">
        <v>1.35</v>
      </c>
      <c r="I182" s="160">
        <f>H182*G182</f>
        <v>202.5</v>
      </c>
    </row>
    <row r="183" spans="1:9" x14ac:dyDescent="0.2">
      <c r="A183" s="142" t="s">
        <v>511</v>
      </c>
      <c r="B183" s="369" t="s">
        <v>482</v>
      </c>
      <c r="C183" s="369"/>
      <c r="D183" s="144">
        <v>1</v>
      </c>
      <c r="E183" s="144">
        <v>150</v>
      </c>
      <c r="F183" s="144"/>
      <c r="G183" s="145">
        <f>E183*D183</f>
        <v>150</v>
      </c>
      <c r="H183" s="144">
        <v>1.35</v>
      </c>
      <c r="I183" s="146">
        <f>H183*G183</f>
        <v>202.5</v>
      </c>
    </row>
    <row r="184" spans="1:9" ht="15" thickBot="1" x14ac:dyDescent="0.25">
      <c r="A184" s="147"/>
      <c r="B184" s="355"/>
      <c r="C184" s="356"/>
      <c r="D184" s="150"/>
      <c r="E184" s="150"/>
      <c r="F184" s="150"/>
      <c r="G184" s="151"/>
      <c r="H184" s="150"/>
      <c r="I184" s="152"/>
    </row>
    <row r="185" spans="1:9" ht="15.75" thickBot="1" x14ac:dyDescent="0.3">
      <c r="A185" s="153" t="s">
        <v>322</v>
      </c>
      <c r="B185" s="364"/>
      <c r="C185" s="365"/>
      <c r="D185" s="95"/>
      <c r="E185" s="95"/>
      <c r="F185" s="95"/>
      <c r="G185" s="154"/>
      <c r="H185" s="95"/>
      <c r="I185" s="155"/>
    </row>
    <row r="186" spans="1:9" ht="42.75" x14ac:dyDescent="0.2">
      <c r="A186" s="156" t="s">
        <v>512</v>
      </c>
      <c r="B186" s="368" t="s">
        <v>482</v>
      </c>
      <c r="C186" s="368"/>
      <c r="D186" s="158">
        <v>1</v>
      </c>
      <c r="E186" s="158">
        <v>150</v>
      </c>
      <c r="F186" s="158"/>
      <c r="G186" s="159">
        <f>E186*D186</f>
        <v>150</v>
      </c>
      <c r="H186" s="158">
        <v>1.35</v>
      </c>
      <c r="I186" s="160">
        <f>H186*G186</f>
        <v>202.5</v>
      </c>
    </row>
    <row r="187" spans="1:9" ht="42.75" x14ac:dyDescent="0.2">
      <c r="A187" s="142" t="s">
        <v>512</v>
      </c>
      <c r="B187" s="369" t="s">
        <v>482</v>
      </c>
      <c r="C187" s="369"/>
      <c r="D187" s="144">
        <v>1</v>
      </c>
      <c r="E187" s="144">
        <v>150</v>
      </c>
      <c r="F187" s="144"/>
      <c r="G187" s="145">
        <f>E187*D187</f>
        <v>150</v>
      </c>
      <c r="H187" s="144">
        <v>1.35</v>
      </c>
      <c r="I187" s="146">
        <f>H187*G187</f>
        <v>202.5</v>
      </c>
    </row>
    <row r="188" spans="1:9" ht="42.75" x14ac:dyDescent="0.2">
      <c r="A188" s="142" t="s">
        <v>512</v>
      </c>
      <c r="B188" s="369" t="s">
        <v>482</v>
      </c>
      <c r="C188" s="369"/>
      <c r="D188" s="144">
        <v>1</v>
      </c>
      <c r="E188" s="158">
        <v>150</v>
      </c>
      <c r="F188" s="144"/>
      <c r="G188" s="145">
        <f t="shared" ref="G188:G201" si="16">E188*D188</f>
        <v>150</v>
      </c>
      <c r="H188" s="144">
        <v>1.35</v>
      </c>
      <c r="I188" s="146">
        <f t="shared" ref="I188:I201" si="17">H188*G188</f>
        <v>202.5</v>
      </c>
    </row>
    <row r="189" spans="1:9" ht="42.75" x14ac:dyDescent="0.2">
      <c r="A189" s="142" t="s">
        <v>512</v>
      </c>
      <c r="B189" s="369" t="s">
        <v>482</v>
      </c>
      <c r="C189" s="369"/>
      <c r="D189" s="144">
        <v>1</v>
      </c>
      <c r="E189" s="144">
        <v>150</v>
      </c>
      <c r="F189" s="144"/>
      <c r="G189" s="145">
        <f t="shared" si="16"/>
        <v>150</v>
      </c>
      <c r="H189" s="144">
        <v>1.35</v>
      </c>
      <c r="I189" s="146">
        <f t="shared" si="17"/>
        <v>202.5</v>
      </c>
    </row>
    <row r="190" spans="1:9" ht="42.75" x14ac:dyDescent="0.2">
      <c r="A190" s="142" t="s">
        <v>512</v>
      </c>
      <c r="B190" s="369" t="s">
        <v>482</v>
      </c>
      <c r="C190" s="369"/>
      <c r="D190" s="144">
        <v>1</v>
      </c>
      <c r="E190" s="158">
        <v>150</v>
      </c>
      <c r="F190" s="144"/>
      <c r="G190" s="145">
        <f t="shared" si="16"/>
        <v>150</v>
      </c>
      <c r="H190" s="144">
        <v>1.35</v>
      </c>
      <c r="I190" s="146">
        <f t="shared" si="17"/>
        <v>202.5</v>
      </c>
    </row>
    <row r="191" spans="1:9" x14ac:dyDescent="0.2">
      <c r="A191" s="142" t="s">
        <v>513</v>
      </c>
      <c r="B191" s="369" t="s">
        <v>482</v>
      </c>
      <c r="C191" s="369"/>
      <c r="D191" s="144">
        <v>1</v>
      </c>
      <c r="E191" s="144">
        <v>150</v>
      </c>
      <c r="F191" s="144"/>
      <c r="G191" s="145">
        <f t="shared" si="16"/>
        <v>150</v>
      </c>
      <c r="H191" s="144">
        <v>1.35</v>
      </c>
      <c r="I191" s="146">
        <f t="shared" si="17"/>
        <v>202.5</v>
      </c>
    </row>
    <row r="192" spans="1:9" ht="28.5" x14ac:dyDescent="0.2">
      <c r="A192" s="142" t="s">
        <v>514</v>
      </c>
      <c r="B192" s="369" t="s">
        <v>482</v>
      </c>
      <c r="C192" s="369"/>
      <c r="D192" s="144">
        <v>1</v>
      </c>
      <c r="E192" s="144">
        <v>210</v>
      </c>
      <c r="F192" s="144"/>
      <c r="G192" s="145">
        <f t="shared" si="16"/>
        <v>210</v>
      </c>
      <c r="H192" s="144">
        <v>1.35</v>
      </c>
      <c r="I192" s="146">
        <f t="shared" si="17"/>
        <v>283.5</v>
      </c>
    </row>
    <row r="193" spans="1:9" ht="28.5" x14ac:dyDescent="0.2">
      <c r="A193" s="142" t="s">
        <v>514</v>
      </c>
      <c r="B193" s="369" t="s">
        <v>482</v>
      </c>
      <c r="C193" s="369"/>
      <c r="D193" s="144">
        <v>1</v>
      </c>
      <c r="E193" s="144">
        <v>251</v>
      </c>
      <c r="F193" s="144"/>
      <c r="G193" s="145">
        <f t="shared" si="16"/>
        <v>251</v>
      </c>
      <c r="H193" s="144">
        <v>1.35</v>
      </c>
      <c r="I193" s="146">
        <f t="shared" si="17"/>
        <v>338.85</v>
      </c>
    </row>
    <row r="194" spans="1:9" ht="28.5" x14ac:dyDescent="0.2">
      <c r="A194" s="142" t="s">
        <v>514</v>
      </c>
      <c r="B194" s="369" t="s">
        <v>482</v>
      </c>
      <c r="C194" s="369"/>
      <c r="D194" s="144">
        <v>1</v>
      </c>
      <c r="E194" s="144">
        <v>251</v>
      </c>
      <c r="F194" s="144"/>
      <c r="G194" s="145">
        <f t="shared" si="16"/>
        <v>251</v>
      </c>
      <c r="H194" s="144">
        <v>1.35</v>
      </c>
      <c r="I194" s="146">
        <f t="shared" si="17"/>
        <v>338.85</v>
      </c>
    </row>
    <row r="195" spans="1:9" ht="28.5" x14ac:dyDescent="0.2">
      <c r="A195" s="142" t="s">
        <v>515</v>
      </c>
      <c r="B195" s="369" t="s">
        <v>482</v>
      </c>
      <c r="C195" s="369"/>
      <c r="D195" s="144">
        <v>1</v>
      </c>
      <c r="E195" s="144">
        <v>251</v>
      </c>
      <c r="F195" s="144"/>
      <c r="G195" s="145">
        <f t="shared" si="16"/>
        <v>251</v>
      </c>
      <c r="H195" s="144">
        <v>1.35</v>
      </c>
      <c r="I195" s="146">
        <f t="shared" si="17"/>
        <v>338.85</v>
      </c>
    </row>
    <row r="196" spans="1:9" ht="28.5" x14ac:dyDescent="0.2">
      <c r="A196" s="142" t="s">
        <v>516</v>
      </c>
      <c r="B196" s="369" t="s">
        <v>482</v>
      </c>
      <c r="C196" s="369"/>
      <c r="D196" s="144">
        <v>1</v>
      </c>
      <c r="E196" s="144">
        <v>150</v>
      </c>
      <c r="F196" s="144"/>
      <c r="G196" s="145">
        <f t="shared" si="16"/>
        <v>150</v>
      </c>
      <c r="H196" s="144">
        <v>1.35</v>
      </c>
      <c r="I196" s="146">
        <f t="shared" si="17"/>
        <v>202.5</v>
      </c>
    </row>
    <row r="197" spans="1:9" ht="26.25" x14ac:dyDescent="0.2">
      <c r="A197" s="142" t="s">
        <v>666</v>
      </c>
      <c r="B197" s="369" t="s">
        <v>482</v>
      </c>
      <c r="C197" s="369"/>
      <c r="D197" s="144">
        <v>1</v>
      </c>
      <c r="E197" s="144">
        <v>150</v>
      </c>
      <c r="F197" s="144"/>
      <c r="G197" s="145">
        <f t="shared" si="16"/>
        <v>150</v>
      </c>
      <c r="H197" s="144">
        <v>1.35</v>
      </c>
      <c r="I197" s="146">
        <f t="shared" si="17"/>
        <v>202.5</v>
      </c>
    </row>
    <row r="198" spans="1:9" ht="26.25" x14ac:dyDescent="0.2">
      <c r="A198" s="142" t="s">
        <v>667</v>
      </c>
      <c r="B198" s="369" t="s">
        <v>482</v>
      </c>
      <c r="C198" s="369"/>
      <c r="D198" s="144">
        <v>1</v>
      </c>
      <c r="E198" s="144">
        <v>150</v>
      </c>
      <c r="F198" s="144"/>
      <c r="G198" s="145">
        <f t="shared" si="16"/>
        <v>150</v>
      </c>
      <c r="H198" s="144">
        <v>1.35</v>
      </c>
      <c r="I198" s="146">
        <f t="shared" si="17"/>
        <v>202.5</v>
      </c>
    </row>
    <row r="199" spans="1:9" x14ac:dyDescent="0.2">
      <c r="A199" s="142" t="s">
        <v>517</v>
      </c>
      <c r="B199" s="369" t="s">
        <v>482</v>
      </c>
      <c r="C199" s="369"/>
      <c r="D199" s="144">
        <v>1</v>
      </c>
      <c r="E199" s="144">
        <v>150</v>
      </c>
      <c r="F199" s="144"/>
      <c r="G199" s="145">
        <f t="shared" si="16"/>
        <v>150</v>
      </c>
      <c r="H199" s="144">
        <v>1.35</v>
      </c>
      <c r="I199" s="146">
        <f t="shared" si="17"/>
        <v>202.5</v>
      </c>
    </row>
    <row r="200" spans="1:9" x14ac:dyDescent="0.2">
      <c r="A200" s="142" t="s">
        <v>513</v>
      </c>
      <c r="B200" s="369" t="s">
        <v>482</v>
      </c>
      <c r="C200" s="369"/>
      <c r="D200" s="144">
        <v>1</v>
      </c>
      <c r="E200" s="144">
        <v>150</v>
      </c>
      <c r="F200" s="144"/>
      <c r="G200" s="145">
        <f t="shared" si="16"/>
        <v>150</v>
      </c>
      <c r="H200" s="144">
        <v>1.35</v>
      </c>
      <c r="I200" s="146">
        <f t="shared" si="17"/>
        <v>202.5</v>
      </c>
    </row>
    <row r="201" spans="1:9" ht="15" thickBot="1" x14ac:dyDescent="0.25">
      <c r="A201" s="142" t="s">
        <v>518</v>
      </c>
      <c r="B201" s="369" t="s">
        <v>482</v>
      </c>
      <c r="C201" s="369"/>
      <c r="D201" s="144">
        <v>1</v>
      </c>
      <c r="E201" s="144">
        <v>150</v>
      </c>
      <c r="F201" s="144"/>
      <c r="G201" s="151">
        <f t="shared" si="16"/>
        <v>150</v>
      </c>
      <c r="H201" s="144">
        <v>1.35</v>
      </c>
      <c r="I201" s="146">
        <f t="shared" si="17"/>
        <v>202.5</v>
      </c>
    </row>
    <row r="202" spans="1:9" ht="15" thickBot="1" x14ac:dyDescent="0.25">
      <c r="A202" s="161" t="s">
        <v>519</v>
      </c>
      <c r="B202" s="366"/>
      <c r="C202" s="367"/>
      <c r="D202" s="144"/>
      <c r="E202" s="144"/>
      <c r="F202" s="162"/>
      <c r="G202" s="164">
        <f>SUM(G90:G201)</f>
        <v>17911</v>
      </c>
      <c r="H202" s="163"/>
      <c r="I202" s="146">
        <f>SUM(I90:I201)</f>
        <v>24179.85</v>
      </c>
    </row>
    <row r="203" spans="1:9" ht="15" thickBot="1" x14ac:dyDescent="0.25">
      <c r="A203" s="147"/>
      <c r="B203" s="355"/>
      <c r="C203" s="356"/>
      <c r="D203" s="150"/>
      <c r="E203" s="150"/>
      <c r="F203" s="150"/>
      <c r="G203" s="165"/>
      <c r="H203" s="150"/>
      <c r="I203" s="152"/>
    </row>
    <row r="204" spans="1:9" ht="30.75" thickBot="1" x14ac:dyDescent="0.3">
      <c r="A204" s="153" t="s">
        <v>520</v>
      </c>
      <c r="B204" s="364"/>
      <c r="C204" s="365"/>
      <c r="D204" s="95"/>
      <c r="E204" s="95"/>
      <c r="F204" s="95"/>
      <c r="G204" s="154"/>
      <c r="H204" s="95"/>
      <c r="I204" s="155"/>
    </row>
    <row r="205" spans="1:9" x14ac:dyDescent="0.2">
      <c r="A205" s="156" t="s">
        <v>521</v>
      </c>
      <c r="B205" s="368" t="s">
        <v>482</v>
      </c>
      <c r="C205" s="368"/>
      <c r="D205" s="158">
        <v>1</v>
      </c>
      <c r="E205" s="158">
        <v>150</v>
      </c>
      <c r="F205" s="158"/>
      <c r="G205" s="159">
        <f>E205*D205</f>
        <v>150</v>
      </c>
      <c r="H205" s="158">
        <v>1.35</v>
      </c>
      <c r="I205" s="160">
        <f>H205*G205</f>
        <v>202.5</v>
      </c>
    </row>
    <row r="206" spans="1:9" x14ac:dyDescent="0.2">
      <c r="A206" s="142" t="s">
        <v>522</v>
      </c>
      <c r="B206" s="369" t="s">
        <v>482</v>
      </c>
      <c r="C206" s="369"/>
      <c r="D206" s="144">
        <v>1</v>
      </c>
      <c r="E206" s="144">
        <v>150</v>
      </c>
      <c r="F206" s="144"/>
      <c r="G206" s="145">
        <f>E206*D206</f>
        <v>150</v>
      </c>
      <c r="H206" s="144">
        <v>1.35</v>
      </c>
      <c r="I206" s="146">
        <f>H206*G206</f>
        <v>202.5</v>
      </c>
    </row>
    <row r="207" spans="1:9" x14ac:dyDescent="0.2">
      <c r="A207" s="142" t="s">
        <v>522</v>
      </c>
      <c r="B207" s="369" t="s">
        <v>482</v>
      </c>
      <c r="C207" s="369"/>
      <c r="D207" s="144">
        <v>1</v>
      </c>
      <c r="E207" s="144">
        <v>150</v>
      </c>
      <c r="F207" s="144"/>
      <c r="G207" s="145">
        <f t="shared" ref="G207:G209" si="18">E207*D207</f>
        <v>150</v>
      </c>
      <c r="H207" s="144">
        <v>1.35</v>
      </c>
      <c r="I207" s="146">
        <f t="shared" ref="I207:I209" si="19">H207*G207</f>
        <v>202.5</v>
      </c>
    </row>
    <row r="208" spans="1:9" x14ac:dyDescent="0.2">
      <c r="A208" s="142" t="s">
        <v>523</v>
      </c>
      <c r="B208" s="369" t="s">
        <v>482</v>
      </c>
      <c r="C208" s="369"/>
      <c r="D208" s="144">
        <v>1</v>
      </c>
      <c r="E208" s="144">
        <v>150</v>
      </c>
      <c r="F208" s="144"/>
      <c r="G208" s="145">
        <f t="shared" si="18"/>
        <v>150</v>
      </c>
      <c r="H208" s="144">
        <v>1.35</v>
      </c>
      <c r="I208" s="146">
        <f t="shared" si="19"/>
        <v>202.5</v>
      </c>
    </row>
    <row r="209" spans="1:9" ht="15" thickBot="1" x14ac:dyDescent="0.25">
      <c r="A209" s="142" t="s">
        <v>524</v>
      </c>
      <c r="B209" s="369" t="s">
        <v>482</v>
      </c>
      <c r="C209" s="369"/>
      <c r="D209" s="144">
        <v>1</v>
      </c>
      <c r="E209" s="144">
        <v>150</v>
      </c>
      <c r="F209" s="144"/>
      <c r="G209" s="151">
        <f t="shared" si="18"/>
        <v>150</v>
      </c>
      <c r="H209" s="144">
        <v>1.35</v>
      </c>
      <c r="I209" s="146">
        <f t="shared" si="19"/>
        <v>202.5</v>
      </c>
    </row>
    <row r="210" spans="1:9" ht="29.25" thickBot="1" x14ac:dyDescent="0.25">
      <c r="A210" s="166" t="s">
        <v>525</v>
      </c>
      <c r="B210" s="355"/>
      <c r="C210" s="356"/>
      <c r="D210" s="150"/>
      <c r="E210" s="150"/>
      <c r="F210" s="148"/>
      <c r="G210" s="164">
        <f>SUM(G205:G209)</f>
        <v>750</v>
      </c>
      <c r="H210" s="149"/>
      <c r="I210" s="152">
        <f>SUM(I205:I209)</f>
        <v>1012.5</v>
      </c>
    </row>
    <row r="211" spans="1:9" ht="45.75" thickBot="1" x14ac:dyDescent="0.3">
      <c r="A211" s="153" t="s">
        <v>526</v>
      </c>
      <c r="B211" s="357"/>
      <c r="C211" s="358"/>
      <c r="D211" s="167"/>
      <c r="E211" s="167"/>
      <c r="F211" s="167"/>
      <c r="G211" s="168"/>
      <c r="H211" s="167"/>
      <c r="I211" s="203">
        <f>SUM(I90:I210)</f>
        <v>50384.7</v>
      </c>
    </row>
  </sheetData>
  <sheetProtection sheet="1" objects="1" scenarios="1"/>
  <mergeCells count="127">
    <mergeCell ref="A1:I2"/>
    <mergeCell ref="A87:I87"/>
    <mergeCell ref="B107:C107"/>
    <mergeCell ref="B108:C108"/>
    <mergeCell ref="B109:C109"/>
    <mergeCell ref="B110:C110"/>
    <mergeCell ref="B111:C111"/>
    <mergeCell ref="B102:C102"/>
    <mergeCell ref="B103:C103"/>
    <mergeCell ref="B104:C104"/>
    <mergeCell ref="B105:C105"/>
    <mergeCell ref="B106:C106"/>
    <mergeCell ref="B99:C99"/>
    <mergeCell ref="B100:C100"/>
    <mergeCell ref="B101:C101"/>
    <mergeCell ref="B90:C90"/>
    <mergeCell ref="B91:C91"/>
    <mergeCell ref="B92:C92"/>
    <mergeCell ref="B93:C93"/>
    <mergeCell ref="B94:C94"/>
    <mergeCell ref="B95:C95"/>
    <mergeCell ref="B96:C96"/>
    <mergeCell ref="B97:C97"/>
    <mergeCell ref="B98:C98"/>
    <mergeCell ref="B120:C120"/>
    <mergeCell ref="B117:C117"/>
    <mergeCell ref="B118:C118"/>
    <mergeCell ref="B119:C119"/>
    <mergeCell ref="B112:C112"/>
    <mergeCell ref="B113:C113"/>
    <mergeCell ref="B114:C114"/>
    <mergeCell ref="B115:C115"/>
    <mergeCell ref="B116:C116"/>
    <mergeCell ref="B125:C125"/>
    <mergeCell ref="B126:C126"/>
    <mergeCell ref="B127:C127"/>
    <mergeCell ref="B128:C128"/>
    <mergeCell ref="B129:C129"/>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6:C146"/>
    <mergeCell ref="B147:C147"/>
    <mergeCell ref="B148:C148"/>
    <mergeCell ref="B149:C149"/>
    <mergeCell ref="B140:C140"/>
    <mergeCell ref="B141:C141"/>
    <mergeCell ref="B142:C142"/>
    <mergeCell ref="B143:C143"/>
    <mergeCell ref="B144:C144"/>
    <mergeCell ref="B145:C145"/>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0:C150"/>
    <mergeCell ref="B151:C151"/>
    <mergeCell ref="B152:C152"/>
    <mergeCell ref="B153:C153"/>
    <mergeCell ref="B154:C154"/>
    <mergeCell ref="B191:C191"/>
    <mergeCell ref="B192:C192"/>
    <mergeCell ref="B193:C193"/>
    <mergeCell ref="B194:C194"/>
    <mergeCell ref="B195:C195"/>
    <mergeCell ref="B196:C196"/>
    <mergeCell ref="B197:C197"/>
    <mergeCell ref="B198:C198"/>
    <mergeCell ref="B199:C199"/>
    <mergeCell ref="B181:C181"/>
    <mergeCell ref="B183:C183"/>
    <mergeCell ref="B176:C176"/>
    <mergeCell ref="B177:C177"/>
    <mergeCell ref="B178:C178"/>
    <mergeCell ref="B170:C170"/>
    <mergeCell ref="B171:C171"/>
    <mergeCell ref="B172:C172"/>
    <mergeCell ref="B173:C173"/>
    <mergeCell ref="B174:C174"/>
    <mergeCell ref="B175:C175"/>
    <mergeCell ref="B182:C182"/>
    <mergeCell ref="B210:C210"/>
    <mergeCell ref="B211:C211"/>
    <mergeCell ref="B88:C88"/>
    <mergeCell ref="B89:C89"/>
    <mergeCell ref="A4:I4"/>
    <mergeCell ref="B179:C179"/>
    <mergeCell ref="B180:C180"/>
    <mergeCell ref="B184:C184"/>
    <mergeCell ref="B185:C185"/>
    <mergeCell ref="B202:C202"/>
    <mergeCell ref="B205:C205"/>
    <mergeCell ref="B206:C206"/>
    <mergeCell ref="B207:C207"/>
    <mergeCell ref="B208:C208"/>
    <mergeCell ref="B209:C209"/>
    <mergeCell ref="B201:C201"/>
    <mergeCell ref="B203:C203"/>
    <mergeCell ref="B204:C204"/>
    <mergeCell ref="B186:C186"/>
    <mergeCell ref="B187:C187"/>
    <mergeCell ref="B188:C188"/>
    <mergeCell ref="B189:C189"/>
    <mergeCell ref="B190:C190"/>
    <mergeCell ref="B200:C200"/>
  </mergeCells>
  <phoneticPr fontId="9"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7"/>
  <sheetViews>
    <sheetView topLeftCell="A106" workbookViewId="0">
      <selection activeCell="B10" sqref="B10"/>
    </sheetView>
  </sheetViews>
  <sheetFormatPr defaultRowHeight="14.25" x14ac:dyDescent="0.2"/>
  <cols>
    <col min="1" max="1" width="29.42578125" style="10" customWidth="1"/>
    <col min="2" max="2" width="24.5703125" style="10" customWidth="1"/>
    <col min="3" max="3" width="8.85546875" style="307" customWidth="1"/>
    <col min="4" max="4" width="11" style="10" customWidth="1"/>
    <col min="5" max="5" width="15.28515625" style="10" customWidth="1"/>
    <col min="6" max="6" width="13.140625" style="109" bestFit="1" customWidth="1"/>
    <col min="7" max="7" width="14.7109375" style="10" customWidth="1"/>
    <col min="8" max="8" width="13.5703125" style="10" customWidth="1"/>
    <col min="9" max="9" width="12.42578125" style="10" customWidth="1"/>
    <col min="10" max="16384" width="9.140625" style="10"/>
  </cols>
  <sheetData>
    <row r="1" spans="1:10" x14ac:dyDescent="0.2">
      <c r="A1" s="334" t="s">
        <v>661</v>
      </c>
      <c r="B1" s="335"/>
      <c r="C1" s="335"/>
      <c r="D1" s="335"/>
      <c r="E1" s="335"/>
      <c r="F1" s="335"/>
      <c r="G1" s="335"/>
      <c r="H1" s="335"/>
      <c r="I1" s="335"/>
      <c r="J1" s="404"/>
    </row>
    <row r="2" spans="1:10" ht="15" thickBot="1" x14ac:dyDescent="0.25">
      <c r="A2" s="337"/>
      <c r="B2" s="338"/>
      <c r="C2" s="338"/>
      <c r="D2" s="338"/>
      <c r="E2" s="338"/>
      <c r="F2" s="338"/>
      <c r="G2" s="338"/>
      <c r="H2" s="338"/>
      <c r="I2" s="338"/>
      <c r="J2" s="405"/>
    </row>
    <row r="3" spans="1:10" ht="15" thickBot="1" x14ac:dyDescent="0.25">
      <c r="A3" s="406"/>
      <c r="B3" s="407"/>
      <c r="C3" s="407"/>
      <c r="D3" s="407"/>
      <c r="E3" s="407"/>
      <c r="F3" s="407"/>
      <c r="G3" s="407"/>
      <c r="H3" s="408"/>
    </row>
    <row r="4" spans="1:10" ht="15.75" thickBot="1" x14ac:dyDescent="0.3">
      <c r="A4" s="350" t="s">
        <v>527</v>
      </c>
      <c r="B4" s="351"/>
      <c r="C4" s="351"/>
      <c r="D4" s="351"/>
      <c r="E4" s="351"/>
      <c r="F4" s="351"/>
      <c r="G4" s="351"/>
      <c r="H4" s="352"/>
    </row>
    <row r="5" spans="1:10" ht="15.75" thickBot="1" x14ac:dyDescent="0.3">
      <c r="A5" s="202" t="s">
        <v>38</v>
      </c>
      <c r="B5" s="167" t="s">
        <v>528</v>
      </c>
      <c r="C5" s="304" t="s">
        <v>18</v>
      </c>
      <c r="D5" s="39" t="s">
        <v>529</v>
      </c>
      <c r="E5" s="39" t="s">
        <v>42</v>
      </c>
      <c r="F5" s="101" t="s">
        <v>43</v>
      </c>
      <c r="G5" s="39" t="s">
        <v>530</v>
      </c>
      <c r="H5" s="40" t="s">
        <v>292</v>
      </c>
    </row>
    <row r="6" spans="1:10" ht="15.75" thickBot="1" x14ac:dyDescent="0.3">
      <c r="A6" s="202" t="s">
        <v>46</v>
      </c>
      <c r="B6" s="95"/>
      <c r="C6" s="305"/>
      <c r="D6" s="95"/>
      <c r="E6" s="95"/>
      <c r="F6" s="154"/>
      <c r="G6" s="95"/>
      <c r="H6" s="96"/>
    </row>
    <row r="7" spans="1:10" ht="28.5" x14ac:dyDescent="0.2">
      <c r="A7" s="60" t="s">
        <v>362</v>
      </c>
      <c r="B7" s="322" t="s">
        <v>363</v>
      </c>
      <c r="C7" s="62">
        <v>20</v>
      </c>
      <c r="D7" s="86">
        <v>6</v>
      </c>
      <c r="E7" s="111" t="s">
        <v>531</v>
      </c>
      <c r="F7" s="61">
        <f>D7*C7</f>
        <v>120</v>
      </c>
      <c r="G7" s="86">
        <v>4.8000000000000001E-2</v>
      </c>
      <c r="H7" s="112">
        <f>G7*F7</f>
        <v>5.76</v>
      </c>
      <c r="I7" s="77"/>
    </row>
    <row r="8" spans="1:10" ht="28.5" x14ac:dyDescent="0.2">
      <c r="A8" s="65" t="s">
        <v>47</v>
      </c>
      <c r="B8" s="323" t="s">
        <v>366</v>
      </c>
      <c r="C8" s="67">
        <v>1065</v>
      </c>
      <c r="D8" s="49">
        <v>8</v>
      </c>
      <c r="E8" s="114" t="s">
        <v>532</v>
      </c>
      <c r="F8" s="66">
        <f>D8*C8</f>
        <v>8520</v>
      </c>
      <c r="G8" s="49">
        <v>0.185</v>
      </c>
      <c r="H8" s="84">
        <f>G8*F8</f>
        <v>1576.2</v>
      </c>
      <c r="I8" s="77"/>
    </row>
    <row r="9" spans="1:10" ht="28.5" x14ac:dyDescent="0.2">
      <c r="A9" s="65" t="s">
        <v>47</v>
      </c>
      <c r="B9" s="323" t="s">
        <v>368</v>
      </c>
      <c r="C9" s="67">
        <v>699</v>
      </c>
      <c r="D9" s="49">
        <v>8</v>
      </c>
      <c r="E9" s="114" t="s">
        <v>532</v>
      </c>
      <c r="F9" s="66">
        <f t="shared" ref="F9:F76" si="0">D9*C9</f>
        <v>5592</v>
      </c>
      <c r="G9" s="49">
        <v>4.8000000000000001E-2</v>
      </c>
      <c r="H9" s="84">
        <f t="shared" ref="H9:H76" si="1">G9*F9</f>
        <v>268.416</v>
      </c>
      <c r="I9" s="77"/>
    </row>
    <row r="10" spans="1:10" ht="99.75" x14ac:dyDescent="0.2">
      <c r="A10" s="65" t="s">
        <v>47</v>
      </c>
      <c r="B10" s="323" t="s">
        <v>369</v>
      </c>
      <c r="C10" s="67">
        <v>1131</v>
      </c>
      <c r="D10" s="49">
        <v>8</v>
      </c>
      <c r="E10" s="114" t="s">
        <v>532</v>
      </c>
      <c r="F10" s="66">
        <f t="shared" si="0"/>
        <v>9048</v>
      </c>
      <c r="G10" s="49">
        <v>0.185</v>
      </c>
      <c r="H10" s="84">
        <f t="shared" si="1"/>
        <v>1673.8799999999999</v>
      </c>
      <c r="I10" s="77"/>
    </row>
    <row r="11" spans="1:10" ht="42.75" x14ac:dyDescent="0.2">
      <c r="A11" s="65" t="s">
        <v>47</v>
      </c>
      <c r="B11" s="323" t="s">
        <v>370</v>
      </c>
      <c r="C11" s="67">
        <v>274</v>
      </c>
      <c r="D11" s="49">
        <v>8</v>
      </c>
      <c r="E11" s="114" t="s">
        <v>532</v>
      </c>
      <c r="F11" s="66">
        <f t="shared" si="0"/>
        <v>2192</v>
      </c>
      <c r="G11" s="49">
        <v>0.185</v>
      </c>
      <c r="H11" s="84">
        <f t="shared" si="1"/>
        <v>405.52</v>
      </c>
      <c r="I11" s="77"/>
    </row>
    <row r="12" spans="1:10" ht="28.5" x14ac:dyDescent="0.2">
      <c r="A12" s="65" t="s">
        <v>47</v>
      </c>
      <c r="B12" s="323" t="s">
        <v>371</v>
      </c>
      <c r="C12" s="67">
        <v>163</v>
      </c>
      <c r="D12" s="49">
        <v>8</v>
      </c>
      <c r="E12" s="114" t="s">
        <v>532</v>
      </c>
      <c r="F12" s="66">
        <f t="shared" si="0"/>
        <v>1304</v>
      </c>
      <c r="G12" s="49">
        <v>4.8000000000000001E-2</v>
      </c>
      <c r="H12" s="84">
        <f t="shared" si="1"/>
        <v>62.591999999999999</v>
      </c>
      <c r="I12" s="77"/>
    </row>
    <row r="13" spans="1:10" ht="28.5" x14ac:dyDescent="0.2">
      <c r="A13" s="65" t="s">
        <v>47</v>
      </c>
      <c r="B13" s="323" t="s">
        <v>372</v>
      </c>
      <c r="C13" s="67">
        <v>294</v>
      </c>
      <c r="D13" s="49">
        <v>10</v>
      </c>
      <c r="E13" s="114" t="s">
        <v>533</v>
      </c>
      <c r="F13" s="66">
        <f t="shared" si="0"/>
        <v>2940</v>
      </c>
      <c r="G13" s="49">
        <v>4.8000000000000001E-2</v>
      </c>
      <c r="H13" s="84">
        <f t="shared" si="1"/>
        <v>141.12</v>
      </c>
      <c r="I13" s="77"/>
    </row>
    <row r="14" spans="1:10" ht="57" x14ac:dyDescent="0.2">
      <c r="A14" s="65" t="s">
        <v>164</v>
      </c>
      <c r="B14" s="323" t="s">
        <v>534</v>
      </c>
      <c r="C14" s="67">
        <v>447</v>
      </c>
      <c r="D14" s="49">
        <v>6</v>
      </c>
      <c r="E14" s="114" t="s">
        <v>531</v>
      </c>
      <c r="F14" s="66">
        <f t="shared" si="0"/>
        <v>2682</v>
      </c>
      <c r="G14" s="49">
        <v>4.8000000000000001E-2</v>
      </c>
      <c r="H14" s="84">
        <f t="shared" si="1"/>
        <v>128.73599999999999</v>
      </c>
      <c r="I14" s="77"/>
    </row>
    <row r="15" spans="1:10" ht="28.5" x14ac:dyDescent="0.2">
      <c r="A15" s="65" t="s">
        <v>373</v>
      </c>
      <c r="B15" s="323" t="s">
        <v>374</v>
      </c>
      <c r="C15" s="67">
        <v>1741</v>
      </c>
      <c r="D15" s="49">
        <v>6</v>
      </c>
      <c r="E15" s="114" t="s">
        <v>531</v>
      </c>
      <c r="F15" s="66">
        <f t="shared" si="0"/>
        <v>10446</v>
      </c>
      <c r="G15" s="49">
        <v>4.8000000000000001E-2</v>
      </c>
      <c r="H15" s="84">
        <f t="shared" si="1"/>
        <v>501.40800000000002</v>
      </c>
      <c r="I15" s="77"/>
    </row>
    <row r="16" spans="1:10" ht="42.75" x14ac:dyDescent="0.2">
      <c r="A16" s="65" t="s">
        <v>646</v>
      </c>
      <c r="B16" s="324" t="s">
        <v>647</v>
      </c>
      <c r="C16" s="67">
        <v>305</v>
      </c>
      <c r="D16" s="49">
        <v>6</v>
      </c>
      <c r="E16" s="114" t="s">
        <v>531</v>
      </c>
      <c r="F16" s="66">
        <f t="shared" ref="F16" si="2">D16*C16</f>
        <v>1830</v>
      </c>
      <c r="G16" s="49">
        <v>0.185</v>
      </c>
      <c r="H16" s="84">
        <f t="shared" ref="H16" si="3">G16*F16</f>
        <v>338.55</v>
      </c>
      <c r="I16" s="77"/>
    </row>
    <row r="17" spans="1:9" ht="114" x14ac:dyDescent="0.2">
      <c r="A17" s="65" t="s">
        <v>646</v>
      </c>
      <c r="B17" s="324" t="s">
        <v>648</v>
      </c>
      <c r="C17" s="67">
        <v>1060</v>
      </c>
      <c r="D17" s="49">
        <v>6</v>
      </c>
      <c r="E17" s="114" t="s">
        <v>531</v>
      </c>
      <c r="F17" s="66">
        <f t="shared" ref="F17" si="4">D17*C17</f>
        <v>6360</v>
      </c>
      <c r="G17" s="49">
        <v>0.185</v>
      </c>
      <c r="H17" s="84">
        <f t="shared" ref="H17" si="5">G17*F17</f>
        <v>1176.5999999999999</v>
      </c>
      <c r="I17" s="77"/>
    </row>
    <row r="18" spans="1:9" ht="42.75" x14ac:dyDescent="0.2">
      <c r="A18" s="65" t="s">
        <v>375</v>
      </c>
      <c r="B18" s="323" t="s">
        <v>376</v>
      </c>
      <c r="C18" s="67">
        <v>282</v>
      </c>
      <c r="D18" s="49">
        <v>6</v>
      </c>
      <c r="E18" s="114" t="s">
        <v>531</v>
      </c>
      <c r="F18" s="66">
        <f t="shared" si="0"/>
        <v>1692</v>
      </c>
      <c r="G18" s="49">
        <v>0.185</v>
      </c>
      <c r="H18" s="84">
        <f t="shared" si="1"/>
        <v>313.02</v>
      </c>
      <c r="I18" s="77"/>
    </row>
    <row r="19" spans="1:9" ht="42.75" x14ac:dyDescent="0.2">
      <c r="A19" s="65" t="s">
        <v>60</v>
      </c>
      <c r="B19" s="323" t="s">
        <v>377</v>
      </c>
      <c r="C19" s="67">
        <v>92</v>
      </c>
      <c r="D19" s="49">
        <v>8</v>
      </c>
      <c r="E19" s="114" t="s">
        <v>532</v>
      </c>
      <c r="F19" s="66">
        <f t="shared" si="0"/>
        <v>736</v>
      </c>
      <c r="G19" s="49">
        <v>4.8000000000000001E-2</v>
      </c>
      <c r="H19" s="84">
        <f t="shared" si="1"/>
        <v>35.328000000000003</v>
      </c>
      <c r="I19" s="77"/>
    </row>
    <row r="20" spans="1:9" ht="57" x14ac:dyDescent="0.2">
      <c r="A20" s="65" t="s">
        <v>60</v>
      </c>
      <c r="B20" s="323" t="s">
        <v>378</v>
      </c>
      <c r="C20" s="67">
        <v>25</v>
      </c>
      <c r="D20" s="49">
        <v>8</v>
      </c>
      <c r="E20" s="114" t="s">
        <v>532</v>
      </c>
      <c r="F20" s="66">
        <f t="shared" si="0"/>
        <v>200</v>
      </c>
      <c r="G20" s="49">
        <v>4.8000000000000001E-2</v>
      </c>
      <c r="H20" s="84">
        <f t="shared" si="1"/>
        <v>9.6</v>
      </c>
      <c r="I20" s="77"/>
    </row>
    <row r="21" spans="1:9" x14ac:dyDescent="0.2">
      <c r="A21" s="65" t="s">
        <v>379</v>
      </c>
      <c r="B21" s="323" t="s">
        <v>380</v>
      </c>
      <c r="C21" s="67">
        <v>6106</v>
      </c>
      <c r="D21" s="49">
        <v>8</v>
      </c>
      <c r="E21" s="114" t="s">
        <v>532</v>
      </c>
      <c r="F21" s="66">
        <f t="shared" si="0"/>
        <v>48848</v>
      </c>
      <c r="G21" s="49">
        <v>4.8000000000000001E-2</v>
      </c>
      <c r="H21" s="84">
        <f t="shared" si="1"/>
        <v>2344.7040000000002</v>
      </c>
      <c r="I21" s="77"/>
    </row>
    <row r="22" spans="1:9" ht="28.5" x14ac:dyDescent="0.2">
      <c r="A22" s="65" t="s">
        <v>381</v>
      </c>
      <c r="B22" s="323" t="s">
        <v>382</v>
      </c>
      <c r="C22" s="67">
        <v>40</v>
      </c>
      <c r="D22" s="49">
        <v>8</v>
      </c>
      <c r="E22" s="114" t="s">
        <v>532</v>
      </c>
      <c r="F22" s="66">
        <f t="shared" si="0"/>
        <v>320</v>
      </c>
      <c r="G22" s="49">
        <v>4.8000000000000001E-2</v>
      </c>
      <c r="H22" s="84">
        <f t="shared" si="1"/>
        <v>15.36</v>
      </c>
      <c r="I22" s="77"/>
    </row>
    <row r="23" spans="1:9" ht="28.5" x14ac:dyDescent="0.2">
      <c r="A23" s="65" t="s">
        <v>73</v>
      </c>
      <c r="B23" s="323" t="s">
        <v>383</v>
      </c>
      <c r="C23" s="67">
        <v>373</v>
      </c>
      <c r="D23" s="49">
        <v>6</v>
      </c>
      <c r="E23" s="114" t="s">
        <v>531</v>
      </c>
      <c r="F23" s="66">
        <f t="shared" si="0"/>
        <v>2238</v>
      </c>
      <c r="G23" s="49">
        <v>4.8000000000000001E-2</v>
      </c>
      <c r="H23" s="84">
        <f t="shared" si="1"/>
        <v>107.42400000000001</v>
      </c>
      <c r="I23" s="77"/>
    </row>
    <row r="24" spans="1:9" ht="85.5" x14ac:dyDescent="0.2">
      <c r="A24" s="65" t="s">
        <v>384</v>
      </c>
      <c r="B24" s="323" t="s">
        <v>385</v>
      </c>
      <c r="C24" s="67">
        <v>1278</v>
      </c>
      <c r="D24" s="49">
        <v>8</v>
      </c>
      <c r="E24" s="114" t="s">
        <v>532</v>
      </c>
      <c r="F24" s="66">
        <f t="shared" si="0"/>
        <v>10224</v>
      </c>
      <c r="G24" s="49">
        <v>4.8000000000000001E-2</v>
      </c>
      <c r="H24" s="84">
        <f t="shared" si="1"/>
        <v>490.75200000000001</v>
      </c>
      <c r="I24" s="77"/>
    </row>
    <row r="25" spans="1:9" ht="71.25" x14ac:dyDescent="0.2">
      <c r="A25" s="65" t="s">
        <v>83</v>
      </c>
      <c r="B25" s="323" t="s">
        <v>386</v>
      </c>
      <c r="C25" s="67">
        <v>295</v>
      </c>
      <c r="D25" s="49">
        <v>6</v>
      </c>
      <c r="E25" s="114" t="s">
        <v>531</v>
      </c>
      <c r="F25" s="66">
        <f t="shared" si="0"/>
        <v>1770</v>
      </c>
      <c r="G25" s="49">
        <v>4.8000000000000001E-2</v>
      </c>
      <c r="H25" s="84">
        <f t="shared" si="1"/>
        <v>84.960000000000008</v>
      </c>
      <c r="I25" s="77"/>
    </row>
    <row r="26" spans="1:9" ht="42.75" x14ac:dyDescent="0.2">
      <c r="A26" s="65" t="s">
        <v>387</v>
      </c>
      <c r="B26" s="323" t="s">
        <v>388</v>
      </c>
      <c r="C26" s="67">
        <v>145</v>
      </c>
      <c r="D26" s="49">
        <v>8</v>
      </c>
      <c r="E26" s="114" t="s">
        <v>532</v>
      </c>
      <c r="F26" s="66">
        <f t="shared" si="0"/>
        <v>1160</v>
      </c>
      <c r="G26" s="49">
        <v>0.185</v>
      </c>
      <c r="H26" s="84">
        <f t="shared" si="1"/>
        <v>214.6</v>
      </c>
      <c r="I26" s="77"/>
    </row>
    <row r="27" spans="1:9" x14ac:dyDescent="0.2">
      <c r="A27" s="65" t="s">
        <v>389</v>
      </c>
      <c r="B27" s="323" t="s">
        <v>390</v>
      </c>
      <c r="C27" s="67">
        <v>600</v>
      </c>
      <c r="D27" s="49">
        <v>8</v>
      </c>
      <c r="E27" s="114" t="s">
        <v>532</v>
      </c>
      <c r="F27" s="66">
        <f t="shared" si="0"/>
        <v>4800</v>
      </c>
      <c r="G27" s="49">
        <v>0.185</v>
      </c>
      <c r="H27" s="84">
        <f t="shared" si="1"/>
        <v>888</v>
      </c>
      <c r="I27" s="77"/>
    </row>
    <row r="28" spans="1:9" ht="57" x14ac:dyDescent="0.2">
      <c r="A28" s="65" t="s">
        <v>85</v>
      </c>
      <c r="B28" s="323" t="s">
        <v>391</v>
      </c>
      <c r="C28" s="67">
        <v>986</v>
      </c>
      <c r="D28" s="49">
        <v>6</v>
      </c>
      <c r="E28" s="114" t="s">
        <v>531</v>
      </c>
      <c r="F28" s="66">
        <f t="shared" si="0"/>
        <v>5916</v>
      </c>
      <c r="G28" s="49">
        <v>4.8000000000000001E-2</v>
      </c>
      <c r="H28" s="84">
        <f t="shared" si="1"/>
        <v>283.96800000000002</v>
      </c>
      <c r="I28" s="77"/>
    </row>
    <row r="29" spans="1:9" ht="42.75" x14ac:dyDescent="0.2">
      <c r="A29" s="65" t="s">
        <v>83</v>
      </c>
      <c r="B29" s="323" t="s">
        <v>392</v>
      </c>
      <c r="C29" s="67">
        <v>345</v>
      </c>
      <c r="D29" s="49">
        <v>6</v>
      </c>
      <c r="E29" s="114" t="s">
        <v>531</v>
      </c>
      <c r="F29" s="66">
        <f t="shared" si="0"/>
        <v>2070</v>
      </c>
      <c r="G29" s="49">
        <v>0.185</v>
      </c>
      <c r="H29" s="84">
        <f t="shared" si="1"/>
        <v>382.95</v>
      </c>
      <c r="I29" s="77"/>
    </row>
    <row r="30" spans="1:9" ht="28.5" x14ac:dyDescent="0.2">
      <c r="A30" s="65" t="s">
        <v>393</v>
      </c>
      <c r="B30" s="323" t="s">
        <v>394</v>
      </c>
      <c r="C30" s="67">
        <v>1886</v>
      </c>
      <c r="D30" s="49">
        <v>6</v>
      </c>
      <c r="E30" s="114" t="s">
        <v>531</v>
      </c>
      <c r="F30" s="66">
        <f t="shared" si="0"/>
        <v>11316</v>
      </c>
      <c r="G30" s="49">
        <v>0.185</v>
      </c>
      <c r="H30" s="84">
        <f t="shared" si="1"/>
        <v>2093.46</v>
      </c>
      <c r="I30" s="77"/>
    </row>
    <row r="31" spans="1:9" ht="42.75" x14ac:dyDescent="0.2">
      <c r="A31" s="65" t="s">
        <v>393</v>
      </c>
      <c r="B31" s="323" t="s">
        <v>395</v>
      </c>
      <c r="C31" s="67">
        <v>2360</v>
      </c>
      <c r="D31" s="49">
        <v>6</v>
      </c>
      <c r="E31" s="114" t="s">
        <v>531</v>
      </c>
      <c r="F31" s="66">
        <f t="shared" si="0"/>
        <v>14160</v>
      </c>
      <c r="G31" s="49">
        <v>4.8000000000000001E-2</v>
      </c>
      <c r="H31" s="84">
        <f t="shared" si="1"/>
        <v>679.68000000000006</v>
      </c>
      <c r="I31" s="77"/>
    </row>
    <row r="32" spans="1:9" ht="28.5" x14ac:dyDescent="0.2">
      <c r="A32" s="65" t="s">
        <v>396</v>
      </c>
      <c r="B32" s="323" t="s">
        <v>397</v>
      </c>
      <c r="C32" s="67">
        <v>344</v>
      </c>
      <c r="D32" s="49">
        <v>8</v>
      </c>
      <c r="E32" s="114" t="s">
        <v>532</v>
      </c>
      <c r="F32" s="66">
        <f t="shared" si="0"/>
        <v>2752</v>
      </c>
      <c r="G32" s="49">
        <v>4.8000000000000001E-2</v>
      </c>
      <c r="H32" s="84">
        <f t="shared" si="1"/>
        <v>132.096</v>
      </c>
      <c r="I32" s="77"/>
    </row>
    <row r="33" spans="1:9" ht="42.75" x14ac:dyDescent="0.2">
      <c r="A33" s="65" t="s">
        <v>100</v>
      </c>
      <c r="B33" s="323" t="s">
        <v>398</v>
      </c>
      <c r="C33" s="67">
        <v>934</v>
      </c>
      <c r="D33" s="49">
        <v>8</v>
      </c>
      <c r="E33" s="114" t="s">
        <v>533</v>
      </c>
      <c r="F33" s="66">
        <f t="shared" si="0"/>
        <v>7472</v>
      </c>
      <c r="G33" s="49">
        <v>4.8000000000000001E-2</v>
      </c>
      <c r="H33" s="84">
        <f t="shared" si="1"/>
        <v>358.65600000000001</v>
      </c>
      <c r="I33" s="77"/>
    </row>
    <row r="34" spans="1:9" ht="42.75" x14ac:dyDescent="0.2">
      <c r="A34" s="65" t="s">
        <v>399</v>
      </c>
      <c r="B34" s="323" t="s">
        <v>400</v>
      </c>
      <c r="C34" s="67">
        <v>333</v>
      </c>
      <c r="D34" s="49">
        <v>8</v>
      </c>
      <c r="E34" s="114" t="s">
        <v>533</v>
      </c>
      <c r="F34" s="66">
        <f t="shared" si="0"/>
        <v>2664</v>
      </c>
      <c r="G34" s="49">
        <v>4.8000000000000001E-2</v>
      </c>
      <c r="H34" s="84">
        <f t="shared" si="1"/>
        <v>127.872</v>
      </c>
      <c r="I34" s="77"/>
    </row>
    <row r="35" spans="1:9" ht="42.75" x14ac:dyDescent="0.2">
      <c r="A35" s="65" t="s">
        <v>123</v>
      </c>
      <c r="B35" s="323" t="s">
        <v>401</v>
      </c>
      <c r="C35" s="67">
        <v>549</v>
      </c>
      <c r="D35" s="49">
        <v>8</v>
      </c>
      <c r="E35" s="114" t="s">
        <v>532</v>
      </c>
      <c r="F35" s="66">
        <f t="shared" si="0"/>
        <v>4392</v>
      </c>
      <c r="G35" s="49">
        <v>4.8000000000000001E-2</v>
      </c>
      <c r="H35" s="84">
        <f t="shared" si="1"/>
        <v>210.816</v>
      </c>
      <c r="I35" s="77"/>
    </row>
    <row r="36" spans="1:9" ht="28.5" x14ac:dyDescent="0.2">
      <c r="A36" s="65" t="s">
        <v>402</v>
      </c>
      <c r="B36" s="323" t="s">
        <v>403</v>
      </c>
      <c r="C36" s="67">
        <v>15</v>
      </c>
      <c r="D36" s="49">
        <v>6</v>
      </c>
      <c r="E36" s="114" t="s">
        <v>531</v>
      </c>
      <c r="F36" s="66">
        <f t="shared" si="0"/>
        <v>90</v>
      </c>
      <c r="G36" s="49">
        <v>4.8000000000000001E-2</v>
      </c>
      <c r="H36" s="84">
        <f t="shared" si="1"/>
        <v>4.32</v>
      </c>
      <c r="I36" s="77"/>
    </row>
    <row r="37" spans="1:9" ht="71.25" x14ac:dyDescent="0.2">
      <c r="A37" s="65" t="s">
        <v>404</v>
      </c>
      <c r="B37" s="324" t="s">
        <v>405</v>
      </c>
      <c r="C37" s="67">
        <v>537</v>
      </c>
      <c r="D37" s="49">
        <v>8</v>
      </c>
      <c r="E37" s="114" t="s">
        <v>532</v>
      </c>
      <c r="F37" s="66">
        <f t="shared" si="0"/>
        <v>4296</v>
      </c>
      <c r="G37" s="49">
        <v>4.8000000000000001E-2</v>
      </c>
      <c r="H37" s="84">
        <f t="shared" si="1"/>
        <v>206.208</v>
      </c>
      <c r="I37" s="77"/>
    </row>
    <row r="38" spans="1:9" ht="42.75" x14ac:dyDescent="0.2">
      <c r="A38" s="65" t="s">
        <v>406</v>
      </c>
      <c r="B38" s="323" t="s">
        <v>407</v>
      </c>
      <c r="C38" s="67">
        <v>8</v>
      </c>
      <c r="D38" s="49">
        <v>8</v>
      </c>
      <c r="E38" s="114" t="s">
        <v>532</v>
      </c>
      <c r="F38" s="66">
        <f t="shared" si="0"/>
        <v>64</v>
      </c>
      <c r="G38" s="49">
        <v>4.8000000000000001E-2</v>
      </c>
      <c r="H38" s="84">
        <f t="shared" si="1"/>
        <v>3.0720000000000001</v>
      </c>
      <c r="I38" s="77"/>
    </row>
    <row r="39" spans="1:9" x14ac:dyDescent="0.2">
      <c r="A39" s="65" t="s">
        <v>144</v>
      </c>
      <c r="B39" s="323" t="s">
        <v>408</v>
      </c>
      <c r="C39" s="67">
        <v>72</v>
      </c>
      <c r="D39" s="49">
        <v>8</v>
      </c>
      <c r="E39" s="114" t="s">
        <v>533</v>
      </c>
      <c r="F39" s="66">
        <f t="shared" si="0"/>
        <v>576</v>
      </c>
      <c r="G39" s="49">
        <v>4.8000000000000001E-2</v>
      </c>
      <c r="H39" s="84">
        <f t="shared" si="1"/>
        <v>27.648</v>
      </c>
      <c r="I39" s="77"/>
    </row>
    <row r="40" spans="1:9" ht="42.75" x14ac:dyDescent="0.2">
      <c r="A40" s="65" t="s">
        <v>83</v>
      </c>
      <c r="B40" s="323" t="s">
        <v>409</v>
      </c>
      <c r="C40" s="67">
        <v>433</v>
      </c>
      <c r="D40" s="49">
        <v>6</v>
      </c>
      <c r="E40" s="114" t="s">
        <v>531</v>
      </c>
      <c r="F40" s="66">
        <f t="shared" si="0"/>
        <v>2598</v>
      </c>
      <c r="G40" s="49">
        <v>0.185</v>
      </c>
      <c r="H40" s="84">
        <f t="shared" si="1"/>
        <v>480.63</v>
      </c>
      <c r="I40" s="77"/>
    </row>
    <row r="41" spans="1:9" ht="42.75" x14ac:dyDescent="0.2">
      <c r="A41" s="65" t="s">
        <v>410</v>
      </c>
      <c r="B41" s="323" t="s">
        <v>411</v>
      </c>
      <c r="C41" s="67">
        <v>511</v>
      </c>
      <c r="D41" s="49">
        <v>6</v>
      </c>
      <c r="E41" s="114" t="s">
        <v>531</v>
      </c>
      <c r="F41" s="66">
        <f t="shared" si="0"/>
        <v>3066</v>
      </c>
      <c r="G41" s="49">
        <v>0.185</v>
      </c>
      <c r="H41" s="84">
        <f t="shared" si="1"/>
        <v>567.21</v>
      </c>
      <c r="I41" s="77"/>
    </row>
    <row r="42" spans="1:9" ht="42.75" x14ac:dyDescent="0.2">
      <c r="A42" s="65" t="s">
        <v>412</v>
      </c>
      <c r="B42" s="323" t="s">
        <v>413</v>
      </c>
      <c r="C42" s="67">
        <v>1000</v>
      </c>
      <c r="D42" s="49">
        <v>5</v>
      </c>
      <c r="E42" s="114" t="s">
        <v>531</v>
      </c>
      <c r="F42" s="66">
        <f t="shared" si="0"/>
        <v>5000</v>
      </c>
      <c r="G42" s="49">
        <v>4.8000000000000001E-2</v>
      </c>
      <c r="H42" s="84">
        <f t="shared" si="1"/>
        <v>240</v>
      </c>
      <c r="I42" s="77"/>
    </row>
    <row r="43" spans="1:9" ht="15" thickBot="1" x14ac:dyDescent="0.25">
      <c r="A43" s="116"/>
      <c r="B43" s="325"/>
      <c r="C43" s="130"/>
      <c r="D43" s="91"/>
      <c r="E43" s="97"/>
      <c r="F43" s="138"/>
      <c r="G43" s="91"/>
      <c r="H43" s="119"/>
      <c r="I43" s="77"/>
    </row>
    <row r="44" spans="1:9" ht="15.75" thickBot="1" x14ac:dyDescent="0.3">
      <c r="A44" s="120" t="s">
        <v>247</v>
      </c>
      <c r="B44" s="131"/>
      <c r="C44" s="124"/>
      <c r="D44" s="58"/>
      <c r="E44" s="123"/>
      <c r="F44" s="263"/>
      <c r="G44" s="58"/>
      <c r="H44" s="125"/>
      <c r="I44" s="77"/>
    </row>
    <row r="45" spans="1:9" ht="57" x14ac:dyDescent="0.2">
      <c r="A45" s="126" t="s">
        <v>414</v>
      </c>
      <c r="B45" s="326" t="s">
        <v>415</v>
      </c>
      <c r="C45" s="132">
        <v>94</v>
      </c>
      <c r="D45" s="80">
        <v>6</v>
      </c>
      <c r="E45" s="129" t="s">
        <v>531</v>
      </c>
      <c r="F45" s="264">
        <f t="shared" si="0"/>
        <v>564</v>
      </c>
      <c r="G45" s="80">
        <v>0.185</v>
      </c>
      <c r="H45" s="82">
        <f t="shared" si="1"/>
        <v>104.34</v>
      </c>
      <c r="I45" s="77"/>
    </row>
    <row r="46" spans="1:9" ht="57" x14ac:dyDescent="0.2">
      <c r="A46" s="65" t="s">
        <v>155</v>
      </c>
      <c r="B46" s="323" t="s">
        <v>416</v>
      </c>
      <c r="C46" s="67">
        <v>797</v>
      </c>
      <c r="D46" s="49">
        <v>6</v>
      </c>
      <c r="E46" s="114" t="s">
        <v>531</v>
      </c>
      <c r="F46" s="66">
        <f t="shared" si="0"/>
        <v>4782</v>
      </c>
      <c r="G46" s="49">
        <v>0.185</v>
      </c>
      <c r="H46" s="84">
        <f t="shared" si="1"/>
        <v>884.67</v>
      </c>
      <c r="I46" s="77"/>
    </row>
    <row r="47" spans="1:9" ht="42.75" x14ac:dyDescent="0.2">
      <c r="A47" s="65" t="s">
        <v>166</v>
      </c>
      <c r="B47" s="323" t="s">
        <v>417</v>
      </c>
      <c r="C47" s="67">
        <v>304</v>
      </c>
      <c r="D47" s="49">
        <v>8</v>
      </c>
      <c r="E47" s="114" t="s">
        <v>533</v>
      </c>
      <c r="F47" s="66">
        <f t="shared" si="0"/>
        <v>2432</v>
      </c>
      <c r="G47" s="49">
        <v>0.185</v>
      </c>
      <c r="H47" s="84">
        <f t="shared" si="1"/>
        <v>449.92</v>
      </c>
      <c r="I47" s="77"/>
    </row>
    <row r="48" spans="1:9" ht="42.75" x14ac:dyDescent="0.2">
      <c r="A48" s="65" t="s">
        <v>166</v>
      </c>
      <c r="B48" s="323" t="s">
        <v>418</v>
      </c>
      <c r="C48" s="67">
        <v>412</v>
      </c>
      <c r="D48" s="49">
        <v>8</v>
      </c>
      <c r="E48" s="114" t="s">
        <v>533</v>
      </c>
      <c r="F48" s="66">
        <f t="shared" si="0"/>
        <v>3296</v>
      </c>
      <c r="G48" s="49">
        <v>0.185</v>
      </c>
      <c r="H48" s="84">
        <f t="shared" si="1"/>
        <v>609.76</v>
      </c>
      <c r="I48" s="77"/>
    </row>
    <row r="49" spans="1:9" x14ac:dyDescent="0.2">
      <c r="A49" s="65" t="s">
        <v>419</v>
      </c>
      <c r="B49" s="323" t="s">
        <v>420</v>
      </c>
      <c r="C49" s="67">
        <v>1300</v>
      </c>
      <c r="D49" s="49">
        <v>6</v>
      </c>
      <c r="E49" s="114" t="s">
        <v>531</v>
      </c>
      <c r="F49" s="66">
        <f t="shared" si="0"/>
        <v>7800</v>
      </c>
      <c r="G49" s="49">
        <v>4.8000000000000001E-2</v>
      </c>
      <c r="H49" s="84">
        <f t="shared" si="1"/>
        <v>374.40000000000003</v>
      </c>
      <c r="I49" s="77"/>
    </row>
    <row r="50" spans="1:9" x14ac:dyDescent="0.2">
      <c r="A50" s="65" t="s">
        <v>419</v>
      </c>
      <c r="B50" s="323" t="s">
        <v>421</v>
      </c>
      <c r="C50" s="67">
        <v>476</v>
      </c>
      <c r="D50" s="49">
        <v>6</v>
      </c>
      <c r="E50" s="114" t="s">
        <v>531</v>
      </c>
      <c r="F50" s="66">
        <f t="shared" si="0"/>
        <v>2856</v>
      </c>
      <c r="G50" s="49">
        <v>0.185</v>
      </c>
      <c r="H50" s="84">
        <f t="shared" si="1"/>
        <v>528.36</v>
      </c>
      <c r="I50" s="77"/>
    </row>
    <row r="51" spans="1:9" x14ac:dyDescent="0.2">
      <c r="A51" s="65" t="s">
        <v>422</v>
      </c>
      <c r="B51" s="323" t="s">
        <v>420</v>
      </c>
      <c r="C51" s="67">
        <v>1500</v>
      </c>
      <c r="D51" s="49">
        <v>6</v>
      </c>
      <c r="E51" s="114" t="s">
        <v>531</v>
      </c>
      <c r="F51" s="66">
        <f t="shared" si="0"/>
        <v>9000</v>
      </c>
      <c r="G51" s="49">
        <v>4.8000000000000001E-2</v>
      </c>
      <c r="H51" s="84">
        <f t="shared" si="1"/>
        <v>432</v>
      </c>
      <c r="I51" s="77"/>
    </row>
    <row r="52" spans="1:9" x14ac:dyDescent="0.2">
      <c r="A52" s="65" t="s">
        <v>422</v>
      </c>
      <c r="B52" s="323" t="s">
        <v>421</v>
      </c>
      <c r="C52" s="67">
        <v>306</v>
      </c>
      <c r="D52" s="49">
        <v>6</v>
      </c>
      <c r="E52" s="114" t="s">
        <v>531</v>
      </c>
      <c r="F52" s="66">
        <f t="shared" si="0"/>
        <v>1836</v>
      </c>
      <c r="G52" s="49">
        <v>0.185</v>
      </c>
      <c r="H52" s="84">
        <f t="shared" si="1"/>
        <v>339.65999999999997</v>
      </c>
      <c r="I52" s="77"/>
    </row>
    <row r="53" spans="1:9" ht="15" thickBot="1" x14ac:dyDescent="0.25">
      <c r="A53" s="116"/>
      <c r="B53" s="325"/>
      <c r="C53" s="130"/>
      <c r="D53" s="91"/>
      <c r="E53" s="97"/>
      <c r="F53" s="138"/>
      <c r="G53" s="91"/>
      <c r="H53" s="119"/>
      <c r="I53" s="77"/>
    </row>
    <row r="54" spans="1:9" ht="15.75" thickBot="1" x14ac:dyDescent="0.3">
      <c r="A54" s="120" t="s">
        <v>170</v>
      </c>
      <c r="B54" s="131"/>
      <c r="C54" s="124"/>
      <c r="D54" s="58"/>
      <c r="E54" s="123"/>
      <c r="F54" s="263"/>
      <c r="G54" s="58"/>
      <c r="H54" s="125"/>
      <c r="I54" s="77"/>
    </row>
    <row r="55" spans="1:9" ht="85.5" x14ac:dyDescent="0.2">
      <c r="A55" s="126" t="s">
        <v>426</v>
      </c>
      <c r="B55" s="326" t="s">
        <v>427</v>
      </c>
      <c r="C55" s="132">
        <v>3312</v>
      </c>
      <c r="D55" s="80">
        <v>6</v>
      </c>
      <c r="E55" s="129" t="s">
        <v>531</v>
      </c>
      <c r="F55" s="264">
        <f t="shared" si="0"/>
        <v>19872</v>
      </c>
      <c r="G55" s="80">
        <v>0.185</v>
      </c>
      <c r="H55" s="82">
        <f t="shared" si="1"/>
        <v>3676.32</v>
      </c>
      <c r="I55" s="77"/>
    </row>
    <row r="56" spans="1:9" ht="42.75" x14ac:dyDescent="0.2">
      <c r="A56" s="65" t="s">
        <v>179</v>
      </c>
      <c r="B56" s="323" t="s">
        <v>428</v>
      </c>
      <c r="C56" s="67">
        <v>756</v>
      </c>
      <c r="D56" s="49">
        <v>7</v>
      </c>
      <c r="E56" s="114" t="s">
        <v>532</v>
      </c>
      <c r="F56" s="66">
        <f t="shared" si="0"/>
        <v>5292</v>
      </c>
      <c r="G56" s="49">
        <v>4.8000000000000001E-2</v>
      </c>
      <c r="H56" s="84">
        <f t="shared" si="1"/>
        <v>254.01599999999999</v>
      </c>
      <c r="I56" s="77"/>
    </row>
    <row r="57" spans="1:9" ht="71.25" x14ac:dyDescent="0.2">
      <c r="A57" s="65" t="s">
        <v>271</v>
      </c>
      <c r="B57" s="323" t="s">
        <v>638</v>
      </c>
      <c r="C57" s="67">
        <v>2335</v>
      </c>
      <c r="D57" s="49">
        <v>7</v>
      </c>
      <c r="E57" s="114" t="s">
        <v>532</v>
      </c>
      <c r="F57" s="66">
        <f t="shared" si="0"/>
        <v>16345</v>
      </c>
      <c r="G57" s="49">
        <v>4.8000000000000001E-2</v>
      </c>
      <c r="H57" s="84">
        <f t="shared" si="1"/>
        <v>784.56000000000006</v>
      </c>
      <c r="I57" s="77"/>
    </row>
    <row r="58" spans="1:9" ht="42.75" x14ac:dyDescent="0.2">
      <c r="A58" s="65" t="s">
        <v>271</v>
      </c>
      <c r="B58" s="323" t="s">
        <v>676</v>
      </c>
      <c r="C58" s="67">
        <v>3645</v>
      </c>
      <c r="D58" s="49">
        <v>7</v>
      </c>
      <c r="E58" s="114" t="s">
        <v>532</v>
      </c>
      <c r="F58" s="66">
        <f t="shared" si="0"/>
        <v>25515</v>
      </c>
      <c r="G58" s="49">
        <v>4.8000000000000001E-2</v>
      </c>
      <c r="H58" s="84">
        <f t="shared" si="1"/>
        <v>1224.72</v>
      </c>
      <c r="I58" s="77"/>
    </row>
    <row r="59" spans="1:9" ht="85.5" x14ac:dyDescent="0.2">
      <c r="A59" s="65" t="s">
        <v>271</v>
      </c>
      <c r="B59" s="323" t="s">
        <v>639</v>
      </c>
      <c r="C59" s="67">
        <f>1011+2074</f>
        <v>3085</v>
      </c>
      <c r="D59" s="49">
        <v>7</v>
      </c>
      <c r="E59" s="114" t="s">
        <v>532</v>
      </c>
      <c r="F59" s="66">
        <f t="shared" si="0"/>
        <v>21595</v>
      </c>
      <c r="G59" s="49">
        <v>0.185</v>
      </c>
      <c r="H59" s="84">
        <f t="shared" si="1"/>
        <v>3995.0749999999998</v>
      </c>
      <c r="I59" s="77"/>
    </row>
    <row r="60" spans="1:9" ht="28.5" x14ac:dyDescent="0.2">
      <c r="A60" s="65" t="s">
        <v>641</v>
      </c>
      <c r="B60" s="323" t="s">
        <v>642</v>
      </c>
      <c r="C60" s="67">
        <v>120</v>
      </c>
      <c r="D60" s="49">
        <v>6</v>
      </c>
      <c r="E60" s="114" t="s">
        <v>531</v>
      </c>
      <c r="F60" s="66">
        <f t="shared" ref="F60" si="6">D60*C60</f>
        <v>720</v>
      </c>
      <c r="G60" s="49">
        <v>0.185</v>
      </c>
      <c r="H60" s="84">
        <f t="shared" ref="H60" si="7">G60*F60</f>
        <v>133.19999999999999</v>
      </c>
      <c r="I60" s="77"/>
    </row>
    <row r="61" spans="1:9" ht="28.5" x14ac:dyDescent="0.2">
      <c r="A61" s="65" t="s">
        <v>432</v>
      </c>
      <c r="B61" s="323" t="s">
        <v>433</v>
      </c>
      <c r="C61" s="67">
        <v>20</v>
      </c>
      <c r="D61" s="49">
        <v>6</v>
      </c>
      <c r="E61" s="114" t="s">
        <v>531</v>
      </c>
      <c r="F61" s="66">
        <f t="shared" si="0"/>
        <v>120</v>
      </c>
      <c r="G61" s="49">
        <v>0.185</v>
      </c>
      <c r="H61" s="84">
        <f t="shared" si="1"/>
        <v>22.2</v>
      </c>
      <c r="I61" s="77"/>
    </row>
    <row r="62" spans="1:9" ht="71.25" x14ac:dyDescent="0.2">
      <c r="A62" s="65" t="s">
        <v>434</v>
      </c>
      <c r="B62" s="323" t="s">
        <v>435</v>
      </c>
      <c r="C62" s="67">
        <v>1442</v>
      </c>
      <c r="D62" s="49">
        <v>6</v>
      </c>
      <c r="E62" s="114" t="s">
        <v>531</v>
      </c>
      <c r="F62" s="66">
        <f t="shared" si="0"/>
        <v>8652</v>
      </c>
      <c r="G62" s="49">
        <v>4.8000000000000001E-2</v>
      </c>
      <c r="H62" s="84">
        <f t="shared" si="1"/>
        <v>415.29599999999999</v>
      </c>
      <c r="I62" s="77"/>
    </row>
    <row r="63" spans="1:9" ht="42.75" x14ac:dyDescent="0.2">
      <c r="A63" s="65" t="s">
        <v>436</v>
      </c>
      <c r="B63" s="323" t="s">
        <v>437</v>
      </c>
      <c r="C63" s="67">
        <v>148</v>
      </c>
      <c r="D63" s="49">
        <v>6</v>
      </c>
      <c r="E63" s="114" t="s">
        <v>531</v>
      </c>
      <c r="F63" s="66">
        <f t="shared" si="0"/>
        <v>888</v>
      </c>
      <c r="G63" s="49">
        <v>4.8000000000000001E-2</v>
      </c>
      <c r="H63" s="84">
        <f t="shared" si="1"/>
        <v>42.624000000000002</v>
      </c>
      <c r="I63" s="77"/>
    </row>
    <row r="64" spans="1:9" ht="57" x14ac:dyDescent="0.2">
      <c r="A64" s="65" t="s">
        <v>194</v>
      </c>
      <c r="B64" s="323" t="s">
        <v>438</v>
      </c>
      <c r="C64" s="67">
        <v>328</v>
      </c>
      <c r="D64" s="49">
        <v>8</v>
      </c>
      <c r="E64" s="114" t="s">
        <v>532</v>
      </c>
      <c r="F64" s="66">
        <f t="shared" si="0"/>
        <v>2624</v>
      </c>
      <c r="G64" s="49">
        <v>4.8000000000000001E-2</v>
      </c>
      <c r="H64" s="84">
        <f t="shared" si="1"/>
        <v>125.952</v>
      </c>
      <c r="I64" s="77"/>
    </row>
    <row r="65" spans="1:9" ht="71.25" x14ac:dyDescent="0.2">
      <c r="A65" s="65" t="s">
        <v>194</v>
      </c>
      <c r="B65" s="324" t="s">
        <v>440</v>
      </c>
      <c r="C65" s="67">
        <v>1131</v>
      </c>
      <c r="D65" s="49">
        <v>7</v>
      </c>
      <c r="E65" s="114" t="s">
        <v>532</v>
      </c>
      <c r="F65" s="66">
        <f t="shared" si="0"/>
        <v>7917</v>
      </c>
      <c r="G65" s="49">
        <v>0.185</v>
      </c>
      <c r="H65" s="84">
        <f t="shared" si="1"/>
        <v>1464.645</v>
      </c>
      <c r="I65" s="77"/>
    </row>
    <row r="66" spans="1:9" ht="28.5" x14ac:dyDescent="0.2">
      <c r="A66" s="65" t="s">
        <v>194</v>
      </c>
      <c r="B66" s="323" t="s">
        <v>441</v>
      </c>
      <c r="C66" s="67">
        <v>1449</v>
      </c>
      <c r="D66" s="49">
        <v>7</v>
      </c>
      <c r="E66" s="114" t="s">
        <v>532</v>
      </c>
      <c r="F66" s="66">
        <f t="shared" si="0"/>
        <v>10143</v>
      </c>
      <c r="G66" s="49">
        <v>0.185</v>
      </c>
      <c r="H66" s="84">
        <f t="shared" si="1"/>
        <v>1876.4549999999999</v>
      </c>
      <c r="I66" s="77"/>
    </row>
    <row r="67" spans="1:9" ht="28.5" x14ac:dyDescent="0.2">
      <c r="A67" s="65" t="s">
        <v>194</v>
      </c>
      <c r="B67" s="323" t="s">
        <v>442</v>
      </c>
      <c r="C67" s="67">
        <v>3949</v>
      </c>
      <c r="D67" s="49">
        <v>7</v>
      </c>
      <c r="E67" s="114" t="s">
        <v>532</v>
      </c>
      <c r="F67" s="66">
        <f t="shared" si="0"/>
        <v>27643</v>
      </c>
      <c r="G67" s="49">
        <v>4.8000000000000001E-2</v>
      </c>
      <c r="H67" s="84">
        <f t="shared" si="1"/>
        <v>1326.864</v>
      </c>
      <c r="I67" s="77"/>
    </row>
    <row r="68" spans="1:9" ht="114" x14ac:dyDescent="0.2">
      <c r="A68" s="65" t="s">
        <v>194</v>
      </c>
      <c r="B68" s="323" t="s">
        <v>443</v>
      </c>
      <c r="C68" s="67">
        <v>3459</v>
      </c>
      <c r="D68" s="49">
        <v>7</v>
      </c>
      <c r="E68" s="114" t="s">
        <v>532</v>
      </c>
      <c r="F68" s="66">
        <f t="shared" si="0"/>
        <v>24213</v>
      </c>
      <c r="G68" s="49">
        <v>4.8000000000000001E-2</v>
      </c>
      <c r="H68" s="84">
        <f t="shared" si="1"/>
        <v>1162.2239999999999</v>
      </c>
      <c r="I68" s="77"/>
    </row>
    <row r="69" spans="1:9" ht="57" x14ac:dyDescent="0.2">
      <c r="A69" s="65" t="s">
        <v>194</v>
      </c>
      <c r="B69" s="323" t="s">
        <v>444</v>
      </c>
      <c r="C69" s="67">
        <v>913</v>
      </c>
      <c r="D69" s="49">
        <v>7</v>
      </c>
      <c r="E69" s="114" t="s">
        <v>532</v>
      </c>
      <c r="F69" s="66">
        <f t="shared" si="0"/>
        <v>6391</v>
      </c>
      <c r="G69" s="49">
        <v>0.185</v>
      </c>
      <c r="H69" s="84">
        <f t="shared" si="1"/>
        <v>1182.335</v>
      </c>
      <c r="I69" s="77"/>
    </row>
    <row r="70" spans="1:9" ht="42.75" x14ac:dyDescent="0.2">
      <c r="A70" s="161" t="s">
        <v>194</v>
      </c>
      <c r="B70" s="327" t="s">
        <v>653</v>
      </c>
      <c r="C70" s="67">
        <v>550</v>
      </c>
      <c r="D70" s="49">
        <v>7</v>
      </c>
      <c r="E70" s="114" t="s">
        <v>532</v>
      </c>
      <c r="F70" s="66">
        <f t="shared" si="0"/>
        <v>3850</v>
      </c>
      <c r="G70" s="49">
        <v>0.185</v>
      </c>
      <c r="H70" s="84">
        <f t="shared" si="1"/>
        <v>712.25</v>
      </c>
      <c r="I70" s="77"/>
    </row>
    <row r="71" spans="1:9" ht="42.75" x14ac:dyDescent="0.2">
      <c r="A71" s="65" t="s">
        <v>194</v>
      </c>
      <c r="B71" s="323" t="s">
        <v>445</v>
      </c>
      <c r="C71" s="67">
        <v>1013</v>
      </c>
      <c r="D71" s="49">
        <v>7</v>
      </c>
      <c r="E71" s="114" t="s">
        <v>532</v>
      </c>
      <c r="F71" s="66">
        <f t="shared" si="0"/>
        <v>7091</v>
      </c>
      <c r="G71" s="49">
        <v>4.8000000000000001E-2</v>
      </c>
      <c r="H71" s="84">
        <f t="shared" si="1"/>
        <v>340.36799999999999</v>
      </c>
      <c r="I71" s="77"/>
    </row>
    <row r="72" spans="1:9" ht="42.75" x14ac:dyDescent="0.2">
      <c r="A72" s="65" t="s">
        <v>194</v>
      </c>
      <c r="B72" s="323" t="s">
        <v>446</v>
      </c>
      <c r="C72" s="67">
        <v>429</v>
      </c>
      <c r="D72" s="49">
        <v>7</v>
      </c>
      <c r="E72" s="114" t="s">
        <v>532</v>
      </c>
      <c r="F72" s="66">
        <f t="shared" si="0"/>
        <v>3003</v>
      </c>
      <c r="G72" s="49">
        <v>0.185</v>
      </c>
      <c r="H72" s="84">
        <f t="shared" si="1"/>
        <v>555.55499999999995</v>
      </c>
      <c r="I72" s="77"/>
    </row>
    <row r="73" spans="1:9" ht="42.75" x14ac:dyDescent="0.2">
      <c r="A73" s="65" t="s">
        <v>194</v>
      </c>
      <c r="B73" s="323" t="s">
        <v>447</v>
      </c>
      <c r="C73" s="67">
        <v>80</v>
      </c>
      <c r="D73" s="49">
        <v>7</v>
      </c>
      <c r="E73" s="114" t="s">
        <v>532</v>
      </c>
      <c r="F73" s="66">
        <f t="shared" si="0"/>
        <v>560</v>
      </c>
      <c r="G73" s="49">
        <v>4.8000000000000001E-2</v>
      </c>
      <c r="H73" s="84">
        <f t="shared" si="1"/>
        <v>26.88</v>
      </c>
      <c r="I73" s="77"/>
    </row>
    <row r="74" spans="1:9" ht="42.75" x14ac:dyDescent="0.2">
      <c r="A74" s="65" t="s">
        <v>404</v>
      </c>
      <c r="B74" s="323" t="s">
        <v>448</v>
      </c>
      <c r="C74" s="67">
        <v>384</v>
      </c>
      <c r="D74" s="49">
        <v>0</v>
      </c>
      <c r="E74" s="114" t="s">
        <v>532</v>
      </c>
      <c r="F74" s="66">
        <f t="shared" si="0"/>
        <v>0</v>
      </c>
      <c r="G74" s="49">
        <v>0.185</v>
      </c>
      <c r="H74" s="84">
        <f t="shared" si="1"/>
        <v>0</v>
      </c>
      <c r="I74" s="77"/>
    </row>
    <row r="75" spans="1:9" ht="42.75" x14ac:dyDescent="0.2">
      <c r="A75" s="65" t="s">
        <v>260</v>
      </c>
      <c r="B75" s="323" t="s">
        <v>655</v>
      </c>
      <c r="C75" s="130">
        <v>10</v>
      </c>
      <c r="D75" s="49">
        <v>7</v>
      </c>
      <c r="E75" s="114" t="s">
        <v>532</v>
      </c>
      <c r="F75" s="66">
        <f t="shared" ref="F75" si="8">D75*C75</f>
        <v>70</v>
      </c>
      <c r="G75" s="49">
        <v>0.185</v>
      </c>
      <c r="H75" s="84">
        <f t="shared" ref="H75" si="9">G75*F75</f>
        <v>12.95</v>
      </c>
      <c r="I75" s="77"/>
    </row>
    <row r="76" spans="1:9" ht="29.25" thickBot="1" x14ac:dyDescent="0.25">
      <c r="A76" s="65" t="s">
        <v>449</v>
      </c>
      <c r="B76" s="323" t="s">
        <v>450</v>
      </c>
      <c r="C76" s="130">
        <v>1154</v>
      </c>
      <c r="D76" s="91">
        <v>7</v>
      </c>
      <c r="E76" s="97" t="s">
        <v>532</v>
      </c>
      <c r="F76" s="138">
        <f t="shared" si="0"/>
        <v>8078</v>
      </c>
      <c r="G76" s="91">
        <v>0.185</v>
      </c>
      <c r="H76" s="119">
        <f t="shared" si="1"/>
        <v>1494.43</v>
      </c>
      <c r="I76" s="77"/>
    </row>
    <row r="77" spans="1:9" ht="15.75" thickBot="1" x14ac:dyDescent="0.3">
      <c r="A77" s="120" t="s">
        <v>196</v>
      </c>
      <c r="B77" s="131"/>
      <c r="C77" s="124"/>
      <c r="D77" s="58"/>
      <c r="E77" s="123"/>
      <c r="F77" s="263"/>
      <c r="G77" s="58"/>
      <c r="H77" s="125"/>
      <c r="I77" s="77"/>
    </row>
    <row r="78" spans="1:9" ht="99.75" x14ac:dyDescent="0.2">
      <c r="A78" s="126" t="s">
        <v>451</v>
      </c>
      <c r="B78" s="326" t="s">
        <v>637</v>
      </c>
      <c r="C78" s="132">
        <v>494</v>
      </c>
      <c r="D78" s="80">
        <v>7</v>
      </c>
      <c r="E78" s="129" t="s">
        <v>532</v>
      </c>
      <c r="F78" s="264">
        <f t="shared" ref="F78" si="10">D78*C78</f>
        <v>3458</v>
      </c>
      <c r="G78" s="80">
        <v>0.185</v>
      </c>
      <c r="H78" s="82">
        <f t="shared" ref="H78" si="11">G78*F78</f>
        <v>639.73</v>
      </c>
      <c r="I78" s="77"/>
    </row>
    <row r="79" spans="1:9" ht="71.25" x14ac:dyDescent="0.2">
      <c r="A79" s="126" t="s">
        <v>451</v>
      </c>
      <c r="B79" s="328" t="s">
        <v>640</v>
      </c>
      <c r="C79" s="132">
        <v>133</v>
      </c>
      <c r="D79" s="80">
        <v>7</v>
      </c>
      <c r="E79" s="129" t="s">
        <v>532</v>
      </c>
      <c r="F79" s="264">
        <f t="shared" ref="F79" si="12">D79*C79</f>
        <v>931</v>
      </c>
      <c r="G79" s="80">
        <v>0.185</v>
      </c>
      <c r="H79" s="82">
        <f t="shared" ref="H79" si="13">G79*F79</f>
        <v>172.23499999999999</v>
      </c>
      <c r="I79" s="77"/>
    </row>
    <row r="80" spans="1:9" ht="28.5" x14ac:dyDescent="0.2">
      <c r="A80" s="65" t="s">
        <v>199</v>
      </c>
      <c r="B80" s="323" t="s">
        <v>452</v>
      </c>
      <c r="C80" s="132">
        <v>742</v>
      </c>
      <c r="D80" s="80">
        <v>7</v>
      </c>
      <c r="E80" s="129" t="s">
        <v>532</v>
      </c>
      <c r="F80" s="264">
        <f t="shared" ref="F80:F81" si="14">D80*C80</f>
        <v>5194</v>
      </c>
      <c r="G80" s="80">
        <v>4.8000000000000001E-2</v>
      </c>
      <c r="H80" s="82">
        <f t="shared" ref="H80:H81" si="15">G80*F80</f>
        <v>249.31200000000001</v>
      </c>
      <c r="I80" s="77"/>
    </row>
    <row r="81" spans="1:9" ht="28.5" x14ac:dyDescent="0.2">
      <c r="A81" s="65" t="s">
        <v>199</v>
      </c>
      <c r="B81" s="323" t="s">
        <v>452</v>
      </c>
      <c r="C81" s="67">
        <v>480</v>
      </c>
      <c r="D81" s="49">
        <v>7</v>
      </c>
      <c r="E81" s="114" t="s">
        <v>532</v>
      </c>
      <c r="F81" s="66">
        <f t="shared" si="14"/>
        <v>3360</v>
      </c>
      <c r="G81" s="49">
        <v>0.185</v>
      </c>
      <c r="H81" s="84">
        <f t="shared" si="15"/>
        <v>621.6</v>
      </c>
      <c r="I81" s="77"/>
    </row>
    <row r="82" spans="1:9" x14ac:dyDescent="0.2">
      <c r="A82" s="260"/>
      <c r="B82" s="49"/>
      <c r="C82" s="67"/>
      <c r="D82" s="49"/>
      <c r="E82" s="49"/>
      <c r="F82" s="66"/>
      <c r="G82" s="49"/>
      <c r="H82" s="84"/>
      <c r="I82" s="77"/>
    </row>
    <row r="83" spans="1:9" ht="15" thickBot="1" x14ac:dyDescent="0.25">
      <c r="A83" s="261"/>
      <c r="B83" s="91"/>
      <c r="C83" s="130"/>
      <c r="D83" s="91"/>
      <c r="E83" s="91"/>
      <c r="F83" s="138"/>
      <c r="G83" s="91"/>
      <c r="H83" s="119"/>
      <c r="I83" s="77"/>
    </row>
    <row r="84" spans="1:9" ht="15.75" thickBot="1" x14ac:dyDescent="0.3">
      <c r="A84" s="52" t="s">
        <v>535</v>
      </c>
      <c r="B84" s="58"/>
      <c r="C84" s="124"/>
      <c r="D84" s="58"/>
      <c r="E84" s="58"/>
      <c r="F84" s="263">
        <f>SUM(F7:F81)</f>
        <v>435545</v>
      </c>
      <c r="G84" s="58"/>
      <c r="H84" s="125">
        <f>SUM(H7:H82)</f>
        <v>42816.022000000004</v>
      </c>
      <c r="I84" s="77"/>
    </row>
    <row r="85" spans="1:9" x14ac:dyDescent="0.2">
      <c r="A85" s="77"/>
      <c r="B85" s="77"/>
      <c r="C85" s="306"/>
      <c r="D85" s="77"/>
      <c r="E85" s="77"/>
      <c r="F85" s="140"/>
      <c r="G85" s="77"/>
      <c r="H85" s="77"/>
      <c r="I85" s="77"/>
    </row>
    <row r="86" spans="1:9" x14ac:dyDescent="0.2">
      <c r="A86" s="77"/>
      <c r="B86" s="77"/>
      <c r="C86" s="306"/>
      <c r="D86" s="77"/>
      <c r="E86" s="77"/>
      <c r="F86" s="140"/>
      <c r="G86" s="77"/>
      <c r="H86" s="77"/>
      <c r="I86" s="77"/>
    </row>
    <row r="87" spans="1:9" ht="15" thickBot="1" x14ac:dyDescent="0.25">
      <c r="A87" s="262"/>
      <c r="B87" s="77"/>
      <c r="C87" s="306"/>
      <c r="D87" s="77"/>
      <c r="E87" s="77"/>
      <c r="F87" s="140"/>
      <c r="G87" s="77"/>
      <c r="H87" s="77"/>
      <c r="I87" s="77"/>
    </row>
    <row r="88" spans="1:9" ht="15.75" thickBot="1" x14ac:dyDescent="0.3">
      <c r="A88" s="56" t="s">
        <v>536</v>
      </c>
      <c r="B88" s="409" t="s">
        <v>537</v>
      </c>
      <c r="C88" s="410"/>
      <c r="D88" s="410"/>
      <c r="E88" s="410"/>
      <c r="F88" s="410"/>
      <c r="G88" s="410"/>
      <c r="H88" s="411"/>
      <c r="I88" s="77"/>
    </row>
    <row r="89" spans="1:9" ht="15.75" thickBot="1" x14ac:dyDescent="0.3">
      <c r="A89" s="50"/>
      <c r="B89" s="359" t="s">
        <v>538</v>
      </c>
      <c r="C89" s="360"/>
      <c r="D89" s="51" t="s">
        <v>18</v>
      </c>
      <c r="E89" s="51" t="s">
        <v>41</v>
      </c>
      <c r="F89" s="265" t="s">
        <v>539</v>
      </c>
      <c r="G89" s="58" t="s">
        <v>540</v>
      </c>
      <c r="H89" s="59" t="s">
        <v>292</v>
      </c>
      <c r="I89" s="77"/>
    </row>
    <row r="90" spans="1:9" x14ac:dyDescent="0.2">
      <c r="A90" s="60" t="s">
        <v>293</v>
      </c>
      <c r="B90" s="376" t="s">
        <v>541</v>
      </c>
      <c r="C90" s="376"/>
      <c r="D90" s="61">
        <v>3000</v>
      </c>
      <c r="E90" s="62">
        <v>1</v>
      </c>
      <c r="F90" s="62">
        <f t="shared" ref="F90:F99" si="16">D90*E90</f>
        <v>3000</v>
      </c>
      <c r="G90" s="63">
        <v>0.24</v>
      </c>
      <c r="H90" s="64">
        <f t="shared" ref="H90:H99" si="17">G90*F90</f>
        <v>720</v>
      </c>
      <c r="I90" s="77"/>
    </row>
    <row r="91" spans="1:9" x14ac:dyDescent="0.2">
      <c r="A91" s="65" t="s">
        <v>293</v>
      </c>
      <c r="B91" s="377" t="s">
        <v>542</v>
      </c>
      <c r="C91" s="377"/>
      <c r="D91" s="66">
        <v>1000</v>
      </c>
      <c r="E91" s="67">
        <v>1</v>
      </c>
      <c r="F91" s="67">
        <f t="shared" si="16"/>
        <v>1000</v>
      </c>
      <c r="G91" s="68">
        <v>0.24</v>
      </c>
      <c r="H91" s="69">
        <f t="shared" si="17"/>
        <v>240</v>
      </c>
      <c r="I91" s="77"/>
    </row>
    <row r="92" spans="1:9" x14ac:dyDescent="0.2">
      <c r="A92" s="65" t="s">
        <v>293</v>
      </c>
      <c r="B92" s="377" t="s">
        <v>543</v>
      </c>
      <c r="C92" s="377"/>
      <c r="D92" s="66">
        <v>293</v>
      </c>
      <c r="E92" s="67">
        <v>1</v>
      </c>
      <c r="F92" s="67">
        <f t="shared" si="16"/>
        <v>293</v>
      </c>
      <c r="G92" s="68">
        <v>0.24</v>
      </c>
      <c r="H92" s="69">
        <f t="shared" si="17"/>
        <v>70.319999999999993</v>
      </c>
      <c r="I92" s="77"/>
    </row>
    <row r="93" spans="1:9" ht="32.25" customHeight="1" x14ac:dyDescent="0.2">
      <c r="A93" s="65" t="s">
        <v>544</v>
      </c>
      <c r="B93" s="377" t="s">
        <v>545</v>
      </c>
      <c r="C93" s="377"/>
      <c r="D93" s="66">
        <v>293</v>
      </c>
      <c r="E93" s="67">
        <v>1</v>
      </c>
      <c r="F93" s="67">
        <f t="shared" si="16"/>
        <v>293</v>
      </c>
      <c r="G93" s="68">
        <v>0.24</v>
      </c>
      <c r="H93" s="69">
        <f t="shared" si="17"/>
        <v>70.319999999999993</v>
      </c>
      <c r="I93" s="77"/>
    </row>
    <row r="94" spans="1:9" ht="30.75" customHeight="1" x14ac:dyDescent="0.2">
      <c r="A94" s="65" t="s">
        <v>293</v>
      </c>
      <c r="B94" s="377" t="s">
        <v>546</v>
      </c>
      <c r="C94" s="377"/>
      <c r="D94" s="66">
        <v>934</v>
      </c>
      <c r="E94" s="67">
        <v>1</v>
      </c>
      <c r="F94" s="67">
        <f t="shared" si="16"/>
        <v>934</v>
      </c>
      <c r="G94" s="68">
        <v>0.24</v>
      </c>
      <c r="H94" s="69">
        <f t="shared" si="17"/>
        <v>224.16</v>
      </c>
      <c r="I94" s="77"/>
    </row>
    <row r="95" spans="1:9" ht="36" customHeight="1" x14ac:dyDescent="0.2">
      <c r="A95" s="65" t="s">
        <v>293</v>
      </c>
      <c r="B95" s="377" t="s">
        <v>547</v>
      </c>
      <c r="C95" s="377"/>
      <c r="D95" s="66">
        <v>458</v>
      </c>
      <c r="E95" s="67">
        <v>1</v>
      </c>
      <c r="F95" s="67">
        <f t="shared" si="16"/>
        <v>458</v>
      </c>
      <c r="G95" s="68">
        <v>0.24</v>
      </c>
      <c r="H95" s="69">
        <f t="shared" si="17"/>
        <v>109.92</v>
      </c>
      <c r="I95" s="77"/>
    </row>
    <row r="96" spans="1:9" x14ac:dyDescent="0.2">
      <c r="A96" s="65" t="s">
        <v>548</v>
      </c>
      <c r="B96" s="377" t="s">
        <v>549</v>
      </c>
      <c r="C96" s="377"/>
      <c r="D96" s="66">
        <v>450</v>
      </c>
      <c r="E96" s="67">
        <v>1</v>
      </c>
      <c r="F96" s="67">
        <f t="shared" si="16"/>
        <v>450</v>
      </c>
      <c r="G96" s="68">
        <v>0.24</v>
      </c>
      <c r="H96" s="69">
        <f t="shared" si="17"/>
        <v>108</v>
      </c>
      <c r="I96" s="77"/>
    </row>
    <row r="97" spans="1:9" x14ac:dyDescent="0.2">
      <c r="A97" s="65" t="s">
        <v>309</v>
      </c>
      <c r="B97" s="377" t="s">
        <v>550</v>
      </c>
      <c r="C97" s="377"/>
      <c r="D97" s="66">
        <v>344</v>
      </c>
      <c r="E97" s="67">
        <v>1</v>
      </c>
      <c r="F97" s="67">
        <f t="shared" si="16"/>
        <v>344</v>
      </c>
      <c r="G97" s="68">
        <v>0.24</v>
      </c>
      <c r="H97" s="69">
        <f t="shared" si="17"/>
        <v>82.56</v>
      </c>
      <c r="I97" s="77"/>
    </row>
    <row r="98" spans="1:9" x14ac:dyDescent="0.2">
      <c r="A98" s="65" t="s">
        <v>322</v>
      </c>
      <c r="B98" s="377" t="s">
        <v>551</v>
      </c>
      <c r="C98" s="377"/>
      <c r="D98" s="66">
        <v>997</v>
      </c>
      <c r="E98" s="67">
        <v>1</v>
      </c>
      <c r="F98" s="67">
        <f t="shared" si="16"/>
        <v>997</v>
      </c>
      <c r="G98" s="68">
        <v>0.24</v>
      </c>
      <c r="H98" s="69">
        <f t="shared" si="17"/>
        <v>239.28</v>
      </c>
      <c r="I98" s="77"/>
    </row>
    <row r="99" spans="1:9" ht="35.25" customHeight="1" thickBot="1" x14ac:dyDescent="0.25">
      <c r="A99" s="70" t="s">
        <v>322</v>
      </c>
      <c r="B99" s="401" t="s">
        <v>552</v>
      </c>
      <c r="C99" s="401"/>
      <c r="D99" s="71">
        <v>549</v>
      </c>
      <c r="E99" s="72">
        <v>1</v>
      </c>
      <c r="F99" s="72">
        <f t="shared" si="16"/>
        <v>549</v>
      </c>
      <c r="G99" s="73">
        <v>0.24</v>
      </c>
      <c r="H99" s="74">
        <f t="shared" si="17"/>
        <v>131.76</v>
      </c>
      <c r="I99" s="77"/>
    </row>
    <row r="100" spans="1:9" ht="30.75" thickBot="1" x14ac:dyDescent="0.3">
      <c r="A100" s="75" t="s">
        <v>553</v>
      </c>
      <c r="B100" s="402"/>
      <c r="C100" s="403"/>
      <c r="D100" s="50"/>
      <c r="E100" s="57"/>
      <c r="F100" s="266">
        <f>SUM(F90:F99)</f>
        <v>8318</v>
      </c>
      <c r="G100" s="58"/>
      <c r="H100" s="76">
        <f>SUM(H90:H99)</f>
        <v>1996.32</v>
      </c>
      <c r="I100" s="77"/>
    </row>
    <row r="101" spans="1:9" ht="15" thickBot="1" x14ac:dyDescent="0.25">
      <c r="A101" s="77"/>
      <c r="B101" s="77"/>
      <c r="C101" s="306"/>
      <c r="D101" s="77"/>
      <c r="E101" s="77"/>
      <c r="F101" s="140"/>
      <c r="G101" s="77" t="s">
        <v>554</v>
      </c>
      <c r="H101" s="77"/>
      <c r="I101" s="77"/>
    </row>
    <row r="102" spans="1:9" ht="15.75" thickBot="1" x14ac:dyDescent="0.3">
      <c r="A102" s="389" t="s">
        <v>555</v>
      </c>
      <c r="B102" s="390"/>
      <c r="C102" s="390"/>
      <c r="D102" s="390"/>
      <c r="E102" s="390"/>
      <c r="F102" s="390"/>
      <c r="G102" s="390"/>
      <c r="H102" s="390"/>
      <c r="I102" s="391"/>
    </row>
    <row r="103" spans="1:9" ht="15.75" thickBot="1" x14ac:dyDescent="0.3">
      <c r="A103" s="389" t="s">
        <v>556</v>
      </c>
      <c r="B103" s="390"/>
      <c r="C103" s="390"/>
      <c r="D103" s="78" t="s">
        <v>18</v>
      </c>
      <c r="E103" s="78" t="s">
        <v>41</v>
      </c>
      <c r="F103" s="139" t="s">
        <v>539</v>
      </c>
      <c r="G103" s="78" t="s">
        <v>540</v>
      </c>
      <c r="H103" s="78" t="s">
        <v>557</v>
      </c>
      <c r="I103" s="79" t="s">
        <v>292</v>
      </c>
    </row>
    <row r="104" spans="1:9" ht="12.75" customHeight="1" x14ac:dyDescent="0.2">
      <c r="A104" s="398" t="s">
        <v>558</v>
      </c>
      <c r="B104" s="399"/>
      <c r="C104" s="400"/>
      <c r="D104" s="80">
        <v>30</v>
      </c>
      <c r="E104" s="80">
        <v>2</v>
      </c>
      <c r="F104" s="264">
        <f t="shared" ref="F104:F118" si="18">D104*E104</f>
        <v>60</v>
      </c>
      <c r="G104" s="81">
        <v>2.2400000000000002</v>
      </c>
      <c r="H104" s="80"/>
      <c r="I104" s="82">
        <f t="shared" ref="I104:I118" si="19">F104*G104</f>
        <v>134.4</v>
      </c>
    </row>
    <row r="105" spans="1:9" ht="27.95" customHeight="1" x14ac:dyDescent="0.2">
      <c r="A105" s="392" t="s">
        <v>559</v>
      </c>
      <c r="B105" s="393"/>
      <c r="C105" s="394"/>
      <c r="D105" s="49">
        <v>85</v>
      </c>
      <c r="E105" s="49">
        <v>2</v>
      </c>
      <c r="F105" s="66">
        <f t="shared" si="18"/>
        <v>170</v>
      </c>
      <c r="G105" s="83">
        <v>2.2400000000000002</v>
      </c>
      <c r="H105" s="49"/>
      <c r="I105" s="84">
        <f t="shared" si="19"/>
        <v>380.8</v>
      </c>
    </row>
    <row r="106" spans="1:9" ht="29.45" customHeight="1" x14ac:dyDescent="0.2">
      <c r="A106" s="392" t="s">
        <v>560</v>
      </c>
      <c r="B106" s="393"/>
      <c r="C106" s="394"/>
      <c r="D106" s="49">
        <v>3</v>
      </c>
      <c r="E106" s="49">
        <v>1</v>
      </c>
      <c r="F106" s="66">
        <f t="shared" si="18"/>
        <v>3</v>
      </c>
      <c r="G106" s="83">
        <v>2.2400000000000002</v>
      </c>
      <c r="H106" s="49"/>
      <c r="I106" s="84">
        <f t="shared" si="19"/>
        <v>6.7200000000000006</v>
      </c>
    </row>
    <row r="107" spans="1:9" ht="30.95" customHeight="1" x14ac:dyDescent="0.2">
      <c r="A107" s="392" t="s">
        <v>561</v>
      </c>
      <c r="B107" s="393"/>
      <c r="C107" s="394"/>
      <c r="D107" s="49">
        <v>5</v>
      </c>
      <c r="E107" s="49">
        <v>2</v>
      </c>
      <c r="F107" s="66">
        <f t="shared" si="18"/>
        <v>10</v>
      </c>
      <c r="G107" s="83">
        <v>2.2400000000000002</v>
      </c>
      <c r="H107" s="49"/>
      <c r="I107" s="84">
        <f t="shared" si="19"/>
        <v>22.400000000000002</v>
      </c>
    </row>
    <row r="108" spans="1:9" ht="30.6" customHeight="1" x14ac:dyDescent="0.2">
      <c r="A108" s="392" t="s">
        <v>562</v>
      </c>
      <c r="B108" s="393"/>
      <c r="C108" s="394"/>
      <c r="D108" s="49">
        <v>25</v>
      </c>
      <c r="E108" s="49">
        <v>2</v>
      </c>
      <c r="F108" s="66">
        <f t="shared" si="18"/>
        <v>50</v>
      </c>
      <c r="G108" s="83">
        <v>2.2400000000000002</v>
      </c>
      <c r="H108" s="49"/>
      <c r="I108" s="84">
        <f t="shared" si="19"/>
        <v>112.00000000000001</v>
      </c>
    </row>
    <row r="109" spans="1:9" ht="32.1" customHeight="1" x14ac:dyDescent="0.2">
      <c r="A109" s="392" t="s">
        <v>563</v>
      </c>
      <c r="B109" s="393"/>
      <c r="C109" s="394"/>
      <c r="D109" s="49">
        <v>50</v>
      </c>
      <c r="E109" s="49">
        <v>2</v>
      </c>
      <c r="F109" s="66">
        <f t="shared" si="18"/>
        <v>100</v>
      </c>
      <c r="G109" s="83">
        <v>2.2400000000000002</v>
      </c>
      <c r="H109" s="49"/>
      <c r="I109" s="84">
        <f t="shared" si="19"/>
        <v>224.00000000000003</v>
      </c>
    </row>
    <row r="110" spans="1:9" x14ac:dyDescent="0.2">
      <c r="A110" s="392" t="s">
        <v>564</v>
      </c>
      <c r="B110" s="393"/>
      <c r="C110" s="394"/>
      <c r="D110" s="49">
        <v>35</v>
      </c>
      <c r="E110" s="49">
        <v>2</v>
      </c>
      <c r="F110" s="66">
        <f t="shared" si="18"/>
        <v>70</v>
      </c>
      <c r="G110" s="83">
        <v>2.2400000000000002</v>
      </c>
      <c r="H110" s="49"/>
      <c r="I110" s="84">
        <f t="shared" si="19"/>
        <v>156.80000000000001</v>
      </c>
    </row>
    <row r="111" spans="1:9" x14ac:dyDescent="0.2">
      <c r="A111" s="392" t="s">
        <v>565</v>
      </c>
      <c r="B111" s="393"/>
      <c r="C111" s="394"/>
      <c r="D111" s="49">
        <v>26</v>
      </c>
      <c r="E111" s="49">
        <v>2</v>
      </c>
      <c r="F111" s="66">
        <f t="shared" si="18"/>
        <v>52</v>
      </c>
      <c r="G111" s="83">
        <v>2.2400000000000002</v>
      </c>
      <c r="H111" s="49"/>
      <c r="I111" s="84">
        <f t="shared" si="19"/>
        <v>116.48000000000002</v>
      </c>
    </row>
    <row r="112" spans="1:9" ht="35.1" customHeight="1" x14ac:dyDescent="0.2">
      <c r="A112" s="392" t="s">
        <v>566</v>
      </c>
      <c r="B112" s="393"/>
      <c r="C112" s="394"/>
      <c r="D112" s="49">
        <v>260</v>
      </c>
      <c r="E112" s="49">
        <v>2</v>
      </c>
      <c r="F112" s="66">
        <f t="shared" si="18"/>
        <v>520</v>
      </c>
      <c r="G112" s="83">
        <v>2.2400000000000002</v>
      </c>
      <c r="H112" s="49"/>
      <c r="I112" s="84">
        <f t="shared" si="19"/>
        <v>1164.8000000000002</v>
      </c>
    </row>
    <row r="113" spans="1:9" x14ac:dyDescent="0.2">
      <c r="A113" s="392" t="s">
        <v>567</v>
      </c>
      <c r="B113" s="393"/>
      <c r="C113" s="394"/>
      <c r="D113" s="49">
        <v>25</v>
      </c>
      <c r="E113" s="49">
        <v>2</v>
      </c>
      <c r="F113" s="66">
        <f t="shared" si="18"/>
        <v>50</v>
      </c>
      <c r="G113" s="83">
        <v>2.2400000000000002</v>
      </c>
      <c r="H113" s="49"/>
      <c r="I113" s="84">
        <f t="shared" si="19"/>
        <v>112.00000000000001</v>
      </c>
    </row>
    <row r="114" spans="1:9" x14ac:dyDescent="0.2">
      <c r="A114" s="392" t="s">
        <v>568</v>
      </c>
      <c r="B114" s="393"/>
      <c r="C114" s="394"/>
      <c r="D114" s="49">
        <v>16</v>
      </c>
      <c r="E114" s="49">
        <v>2</v>
      </c>
      <c r="F114" s="66">
        <f t="shared" si="18"/>
        <v>32</v>
      </c>
      <c r="G114" s="83">
        <v>2.2400000000000002</v>
      </c>
      <c r="H114" s="49"/>
      <c r="I114" s="84">
        <f t="shared" si="19"/>
        <v>71.680000000000007</v>
      </c>
    </row>
    <row r="115" spans="1:9" ht="29.45" customHeight="1" x14ac:dyDescent="0.2">
      <c r="A115" s="392" t="s">
        <v>569</v>
      </c>
      <c r="B115" s="393"/>
      <c r="C115" s="394"/>
      <c r="D115" s="49">
        <v>5</v>
      </c>
      <c r="E115" s="49">
        <v>2</v>
      </c>
      <c r="F115" s="66">
        <f t="shared" si="18"/>
        <v>10</v>
      </c>
      <c r="G115" s="83">
        <v>2.2400000000000002</v>
      </c>
      <c r="H115" s="49"/>
      <c r="I115" s="84">
        <f t="shared" si="19"/>
        <v>22.400000000000002</v>
      </c>
    </row>
    <row r="116" spans="1:9" x14ac:dyDescent="0.2">
      <c r="A116" s="392" t="s">
        <v>570</v>
      </c>
      <c r="B116" s="393"/>
      <c r="C116" s="394"/>
      <c r="D116" s="49">
        <v>25</v>
      </c>
      <c r="E116" s="49">
        <v>2</v>
      </c>
      <c r="F116" s="66">
        <f t="shared" si="18"/>
        <v>50</v>
      </c>
      <c r="G116" s="83">
        <v>2.2400000000000002</v>
      </c>
      <c r="H116" s="49"/>
      <c r="I116" s="84">
        <f t="shared" si="19"/>
        <v>112.00000000000001</v>
      </c>
    </row>
    <row r="117" spans="1:9" x14ac:dyDescent="0.2">
      <c r="A117" s="392" t="s">
        <v>571</v>
      </c>
      <c r="B117" s="393"/>
      <c r="C117" s="394"/>
      <c r="D117" s="49">
        <v>15</v>
      </c>
      <c r="E117" s="49">
        <v>2</v>
      </c>
      <c r="F117" s="66">
        <f t="shared" si="18"/>
        <v>30</v>
      </c>
      <c r="G117" s="83">
        <v>2.2400000000000002</v>
      </c>
      <c r="H117" s="49"/>
      <c r="I117" s="84">
        <f t="shared" si="19"/>
        <v>67.2</v>
      </c>
    </row>
    <row r="118" spans="1:9" x14ac:dyDescent="0.2">
      <c r="A118" s="392" t="s">
        <v>572</v>
      </c>
      <c r="B118" s="393"/>
      <c r="C118" s="394"/>
      <c r="D118" s="49">
        <v>4</v>
      </c>
      <c r="E118" s="49">
        <v>1</v>
      </c>
      <c r="F118" s="66">
        <f t="shared" si="18"/>
        <v>4</v>
      </c>
      <c r="G118" s="83">
        <v>2.2400000000000002</v>
      </c>
      <c r="H118" s="49"/>
      <c r="I118" s="84">
        <f t="shared" si="19"/>
        <v>8.9600000000000009</v>
      </c>
    </row>
    <row r="119" spans="1:9" ht="30.6" customHeight="1" x14ac:dyDescent="0.2">
      <c r="A119" s="392" t="s">
        <v>644</v>
      </c>
      <c r="B119" s="393"/>
      <c r="C119" s="394"/>
      <c r="D119" s="49">
        <v>8</v>
      </c>
      <c r="E119" s="49">
        <v>1</v>
      </c>
      <c r="F119" s="66">
        <f t="shared" ref="F119" si="20">D119*E119</f>
        <v>8</v>
      </c>
      <c r="G119" s="83">
        <v>3.24</v>
      </c>
      <c r="H119" s="49"/>
      <c r="I119" s="84">
        <f t="shared" ref="I119" si="21">F119*G119</f>
        <v>25.92</v>
      </c>
    </row>
    <row r="120" spans="1:9" ht="15" thickBot="1" x14ac:dyDescent="0.25">
      <c r="A120" s="378"/>
      <c r="B120" s="379"/>
      <c r="C120" s="380"/>
      <c r="D120" s="49"/>
      <c r="E120" s="49"/>
      <c r="F120" s="66"/>
      <c r="G120" s="83"/>
      <c r="H120" s="49"/>
      <c r="I120" s="84"/>
    </row>
    <row r="121" spans="1:9" ht="15.75" thickBot="1" x14ac:dyDescent="0.3">
      <c r="A121" s="386" t="s">
        <v>573</v>
      </c>
      <c r="B121" s="387"/>
      <c r="C121" s="387"/>
      <c r="D121" s="78">
        <f>SUM(D104:D120)</f>
        <v>617</v>
      </c>
      <c r="E121" s="78"/>
      <c r="F121" s="139">
        <f>SUM(F104:F120)</f>
        <v>1219</v>
      </c>
      <c r="G121" s="78"/>
      <c r="H121" s="78"/>
      <c r="I121" s="85">
        <f>SUM(I104:I120)</f>
        <v>2738.5600000000004</v>
      </c>
    </row>
    <row r="122" spans="1:9" ht="15" thickBot="1" x14ac:dyDescent="0.25">
      <c r="A122" s="388"/>
      <c r="B122" s="388"/>
      <c r="C122" s="388"/>
      <c r="D122" s="77"/>
      <c r="E122" s="77"/>
      <c r="F122" s="140"/>
      <c r="G122" s="77"/>
      <c r="H122" s="77"/>
      <c r="I122" s="77"/>
    </row>
    <row r="123" spans="1:9" ht="15.75" thickBot="1" x14ac:dyDescent="0.3">
      <c r="A123" s="389" t="s">
        <v>574</v>
      </c>
      <c r="B123" s="390"/>
      <c r="C123" s="390"/>
      <c r="D123" s="390"/>
      <c r="E123" s="390"/>
      <c r="F123" s="390"/>
      <c r="G123" s="390"/>
      <c r="H123" s="390"/>
      <c r="I123" s="391"/>
    </row>
    <row r="124" spans="1:9" ht="15.75" thickBot="1" x14ac:dyDescent="0.3">
      <c r="A124" s="389" t="s">
        <v>38</v>
      </c>
      <c r="B124" s="390"/>
      <c r="C124" s="390"/>
      <c r="D124" s="78" t="s">
        <v>18</v>
      </c>
      <c r="E124" s="78" t="s">
        <v>41</v>
      </c>
      <c r="F124" s="139" t="s">
        <v>539</v>
      </c>
      <c r="G124" s="78" t="s">
        <v>540</v>
      </c>
      <c r="H124" s="78" t="s">
        <v>557</v>
      </c>
      <c r="I124" s="79" t="s">
        <v>292</v>
      </c>
    </row>
    <row r="125" spans="1:9" ht="28.5" customHeight="1" x14ac:dyDescent="0.2">
      <c r="A125" s="395" t="s">
        <v>575</v>
      </c>
      <c r="B125" s="396"/>
      <c r="C125" s="397"/>
      <c r="D125" s="86">
        <v>210</v>
      </c>
      <c r="E125" s="86">
        <v>3</v>
      </c>
      <c r="F125" s="61">
        <f t="shared" ref="F125:F134" si="22">D125*E125</f>
        <v>630</v>
      </c>
      <c r="G125" s="87">
        <v>2.2400000000000002</v>
      </c>
      <c r="H125" s="86"/>
      <c r="I125" s="88">
        <f t="shared" ref="I125:I134" si="23">F125*G125</f>
        <v>1411.2</v>
      </c>
    </row>
    <row r="126" spans="1:9" ht="33" customHeight="1" x14ac:dyDescent="0.2">
      <c r="A126" s="392" t="s">
        <v>576</v>
      </c>
      <c r="B126" s="393"/>
      <c r="C126" s="394"/>
      <c r="D126" s="49">
        <v>60</v>
      </c>
      <c r="E126" s="49">
        <v>3</v>
      </c>
      <c r="F126" s="66">
        <f t="shared" si="22"/>
        <v>180</v>
      </c>
      <c r="G126" s="83">
        <v>2.2400000000000002</v>
      </c>
      <c r="H126" s="49"/>
      <c r="I126" s="89">
        <f t="shared" si="23"/>
        <v>403.20000000000005</v>
      </c>
    </row>
    <row r="127" spans="1:9" x14ac:dyDescent="0.2">
      <c r="A127" s="378" t="s">
        <v>577</v>
      </c>
      <c r="B127" s="379"/>
      <c r="C127" s="380"/>
      <c r="D127" s="49">
        <v>271</v>
      </c>
      <c r="E127" s="49">
        <v>2</v>
      </c>
      <c r="F127" s="66">
        <f t="shared" si="22"/>
        <v>542</v>
      </c>
      <c r="G127" s="83">
        <v>2.2400000000000002</v>
      </c>
      <c r="H127" s="49"/>
      <c r="I127" s="89">
        <f t="shared" si="23"/>
        <v>1214.0800000000002</v>
      </c>
    </row>
    <row r="128" spans="1:9" x14ac:dyDescent="0.2">
      <c r="A128" s="378" t="s">
        <v>578</v>
      </c>
      <c r="B128" s="379"/>
      <c r="C128" s="380"/>
      <c r="D128" s="49">
        <v>481</v>
      </c>
      <c r="E128" s="49">
        <v>2</v>
      </c>
      <c r="F128" s="66">
        <f t="shared" si="22"/>
        <v>962</v>
      </c>
      <c r="G128" s="83">
        <v>2.2400000000000002</v>
      </c>
      <c r="H128" s="49"/>
      <c r="I128" s="89">
        <f t="shared" si="23"/>
        <v>2154.88</v>
      </c>
    </row>
    <row r="129" spans="1:9" ht="26.45" customHeight="1" x14ac:dyDescent="0.2">
      <c r="A129" s="392" t="s">
        <v>579</v>
      </c>
      <c r="B129" s="393"/>
      <c r="C129" s="394"/>
      <c r="D129" s="49">
        <v>15</v>
      </c>
      <c r="E129" s="49">
        <v>2</v>
      </c>
      <c r="F129" s="66">
        <f t="shared" si="22"/>
        <v>30</v>
      </c>
      <c r="G129" s="83">
        <v>2.2400000000000002</v>
      </c>
      <c r="H129" s="49"/>
      <c r="I129" s="89">
        <f t="shared" si="23"/>
        <v>67.2</v>
      </c>
    </row>
    <row r="130" spans="1:9" x14ac:dyDescent="0.2">
      <c r="A130" s="378" t="s">
        <v>580</v>
      </c>
      <c r="B130" s="379"/>
      <c r="C130" s="380"/>
      <c r="D130" s="49">
        <v>300</v>
      </c>
      <c r="E130" s="49">
        <v>2</v>
      </c>
      <c r="F130" s="66">
        <f t="shared" si="22"/>
        <v>600</v>
      </c>
      <c r="G130" s="83">
        <v>2.2400000000000002</v>
      </c>
      <c r="H130" s="49"/>
      <c r="I130" s="89">
        <f t="shared" si="23"/>
        <v>1344.0000000000002</v>
      </c>
    </row>
    <row r="131" spans="1:9" x14ac:dyDescent="0.2">
      <c r="A131" s="378" t="s">
        <v>581</v>
      </c>
      <c r="B131" s="379"/>
      <c r="C131" s="380"/>
      <c r="D131" s="49">
        <v>460</v>
      </c>
      <c r="E131" s="49">
        <v>2</v>
      </c>
      <c r="F131" s="66">
        <f t="shared" si="22"/>
        <v>920</v>
      </c>
      <c r="G131" s="83">
        <v>2.2400000000000002</v>
      </c>
      <c r="H131" s="49"/>
      <c r="I131" s="89">
        <f t="shared" si="23"/>
        <v>2060.8000000000002</v>
      </c>
    </row>
    <row r="132" spans="1:9" x14ac:dyDescent="0.2">
      <c r="A132" s="378" t="s">
        <v>582</v>
      </c>
      <c r="B132" s="379"/>
      <c r="C132" s="380"/>
      <c r="D132" s="49">
        <v>48</v>
      </c>
      <c r="E132" s="49">
        <v>2</v>
      </c>
      <c r="F132" s="66">
        <f t="shared" si="22"/>
        <v>96</v>
      </c>
      <c r="G132" s="83">
        <v>2.2400000000000002</v>
      </c>
      <c r="H132" s="49"/>
      <c r="I132" s="89">
        <f t="shared" si="23"/>
        <v>215.04000000000002</v>
      </c>
    </row>
    <row r="133" spans="1:9" x14ac:dyDescent="0.2">
      <c r="A133" s="378" t="s">
        <v>583</v>
      </c>
      <c r="B133" s="379"/>
      <c r="C133" s="380"/>
      <c r="D133" s="49">
        <v>200</v>
      </c>
      <c r="E133" s="49">
        <v>2</v>
      </c>
      <c r="F133" s="66">
        <f t="shared" si="22"/>
        <v>400</v>
      </c>
      <c r="G133" s="83">
        <v>2.2400000000000002</v>
      </c>
      <c r="H133" s="49"/>
      <c r="I133" s="89">
        <f t="shared" si="23"/>
        <v>896.00000000000011</v>
      </c>
    </row>
    <row r="134" spans="1:9" x14ac:dyDescent="0.2">
      <c r="A134" s="378" t="s">
        <v>584</v>
      </c>
      <c r="B134" s="379"/>
      <c r="C134" s="380"/>
      <c r="D134" s="49">
        <v>160</v>
      </c>
      <c r="E134" s="49">
        <v>1</v>
      </c>
      <c r="F134" s="66">
        <f t="shared" si="22"/>
        <v>160</v>
      </c>
      <c r="G134" s="83">
        <v>2.2400000000000002</v>
      </c>
      <c r="H134" s="49"/>
      <c r="I134" s="89">
        <f t="shared" si="23"/>
        <v>358.40000000000003</v>
      </c>
    </row>
    <row r="135" spans="1:9" x14ac:dyDescent="0.2">
      <c r="A135" s="381"/>
      <c r="B135" s="382"/>
      <c r="C135" s="383"/>
      <c r="D135" s="77"/>
      <c r="E135" s="49"/>
      <c r="F135" s="66"/>
      <c r="G135" s="49"/>
      <c r="H135" s="49"/>
      <c r="I135" s="90"/>
    </row>
    <row r="136" spans="1:9" ht="15" thickBot="1" x14ac:dyDescent="0.25">
      <c r="A136" s="384"/>
      <c r="B136" s="385"/>
      <c r="C136" s="385"/>
      <c r="D136" s="91"/>
      <c r="E136" s="91"/>
      <c r="F136" s="138"/>
      <c r="G136" s="91"/>
      <c r="H136" s="91"/>
      <c r="I136" s="92"/>
    </row>
    <row r="137" spans="1:9" ht="15.75" thickBot="1" x14ac:dyDescent="0.3">
      <c r="A137" s="386" t="s">
        <v>585</v>
      </c>
      <c r="B137" s="387"/>
      <c r="C137" s="387"/>
      <c r="D137" s="78"/>
      <c r="E137" s="78"/>
      <c r="F137" s="139">
        <f>SUM(F125:F136)</f>
        <v>4520</v>
      </c>
      <c r="G137" s="78"/>
      <c r="H137" s="78"/>
      <c r="I137" s="93">
        <f>SUM(I125:I136)</f>
        <v>10124.800000000001</v>
      </c>
    </row>
  </sheetData>
  <sheetProtection sheet="1" objects="1" scenarios="1"/>
  <mergeCells count="52">
    <mergeCell ref="B89:C89"/>
    <mergeCell ref="B90:C90"/>
    <mergeCell ref="B91:C91"/>
    <mergeCell ref="B92:C92"/>
    <mergeCell ref="A1:J2"/>
    <mergeCell ref="A4:H4"/>
    <mergeCell ref="A3:H3"/>
    <mergeCell ref="B88:H88"/>
    <mergeCell ref="B93:C93"/>
    <mergeCell ref="B94:C94"/>
    <mergeCell ref="B95:C95"/>
    <mergeCell ref="B96:C96"/>
    <mergeCell ref="B97:C97"/>
    <mergeCell ref="B98:C98"/>
    <mergeCell ref="B99:C99"/>
    <mergeCell ref="B100:C100"/>
    <mergeCell ref="A102:I102"/>
    <mergeCell ref="A103:C103"/>
    <mergeCell ref="A104:C104"/>
    <mergeCell ref="A105:C105"/>
    <mergeCell ref="A106:C106"/>
    <mergeCell ref="A107:C107"/>
    <mergeCell ref="A108:C108"/>
    <mergeCell ref="A109:C109"/>
    <mergeCell ref="A110:C110"/>
    <mergeCell ref="A111:C111"/>
    <mergeCell ref="A112:C112"/>
    <mergeCell ref="A113:C113"/>
    <mergeCell ref="A129:C129"/>
    <mergeCell ref="A130:C130"/>
    <mergeCell ref="A131:C131"/>
    <mergeCell ref="A124:C124"/>
    <mergeCell ref="A125:C125"/>
    <mergeCell ref="A126:C126"/>
    <mergeCell ref="A127:C127"/>
    <mergeCell ref="A128:C128"/>
    <mergeCell ref="A120:C120"/>
    <mergeCell ref="A121:C121"/>
    <mergeCell ref="A122:C122"/>
    <mergeCell ref="A123:I123"/>
    <mergeCell ref="A114:C114"/>
    <mergeCell ref="A115:C115"/>
    <mergeCell ref="A119:C119"/>
    <mergeCell ref="A116:C116"/>
    <mergeCell ref="A117:C117"/>
    <mergeCell ref="A118:C118"/>
    <mergeCell ref="A134:C134"/>
    <mergeCell ref="A135:C135"/>
    <mergeCell ref="A136:C136"/>
    <mergeCell ref="A137:C137"/>
    <mergeCell ref="A132:C132"/>
    <mergeCell ref="A133:C13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zoomScale="80" zoomScaleNormal="80" workbookViewId="0">
      <selection activeCell="F10" sqref="F10"/>
    </sheetView>
  </sheetViews>
  <sheetFormatPr defaultRowHeight="14.25" x14ac:dyDescent="0.2"/>
  <cols>
    <col min="1" max="1" width="23.7109375" style="10" customWidth="1"/>
    <col min="2" max="2" width="6.140625" style="10" customWidth="1"/>
    <col min="3" max="3" width="10.85546875" style="10" customWidth="1"/>
    <col min="4" max="4" width="12.42578125" style="10" customWidth="1"/>
    <col min="5" max="6" width="11" style="10" bestFit="1" customWidth="1"/>
    <col min="7" max="7" width="12.140625" style="10" bestFit="1" customWidth="1"/>
    <col min="8" max="9" width="11" style="10" bestFit="1" customWidth="1"/>
    <col min="10" max="10" width="12.140625" style="10" bestFit="1" customWidth="1"/>
    <col min="11" max="11" width="11" style="10" bestFit="1" customWidth="1"/>
    <col min="12" max="12" width="15.5703125" style="10" bestFit="1" customWidth="1"/>
    <col min="13" max="16384" width="9.140625" style="10"/>
  </cols>
  <sheetData>
    <row r="1" spans="1:12" ht="21" thickBot="1" x14ac:dyDescent="0.35">
      <c r="A1" s="267"/>
    </row>
    <row r="2" spans="1:12" ht="15.75" thickBot="1" x14ac:dyDescent="0.3">
      <c r="A2" s="420" t="s">
        <v>586</v>
      </c>
      <c r="B2" s="421"/>
      <c r="C2" s="421"/>
      <c r="D2" s="421"/>
      <c r="E2" s="421"/>
      <c r="F2" s="421"/>
      <c r="G2" s="421"/>
      <c r="H2" s="421"/>
      <c r="I2" s="421"/>
      <c r="J2" s="421"/>
      <c r="K2" s="421"/>
      <c r="L2" s="422"/>
    </row>
    <row r="3" spans="1:12" ht="15.75" thickBot="1" x14ac:dyDescent="0.3">
      <c r="A3" s="202"/>
      <c r="B3" s="167"/>
      <c r="C3" s="423" t="s">
        <v>587</v>
      </c>
      <c r="D3" s="424"/>
      <c r="E3" s="425"/>
      <c r="F3" s="423" t="s">
        <v>588</v>
      </c>
      <c r="G3" s="424"/>
      <c r="H3" s="425"/>
      <c r="I3" s="423" t="s">
        <v>589</v>
      </c>
      <c r="J3" s="424"/>
      <c r="K3" s="425"/>
      <c r="L3" s="268" t="s">
        <v>590</v>
      </c>
    </row>
    <row r="4" spans="1:12" ht="15" x14ac:dyDescent="0.25">
      <c r="A4" s="269" t="s">
        <v>591</v>
      </c>
      <c r="B4" s="416" t="s">
        <v>672</v>
      </c>
      <c r="C4" s="416" t="s">
        <v>592</v>
      </c>
      <c r="D4" s="416" t="s">
        <v>593</v>
      </c>
      <c r="E4" s="416" t="s">
        <v>673</v>
      </c>
      <c r="F4" s="416" t="s">
        <v>592</v>
      </c>
      <c r="G4" s="416" t="s">
        <v>593</v>
      </c>
      <c r="H4" s="416" t="s">
        <v>673</v>
      </c>
      <c r="I4" s="416" t="s">
        <v>592</v>
      </c>
      <c r="J4" s="416" t="s">
        <v>593</v>
      </c>
      <c r="K4" s="416" t="s">
        <v>673</v>
      </c>
      <c r="L4" s="417" t="s">
        <v>594</v>
      </c>
    </row>
    <row r="5" spans="1:12" x14ac:dyDescent="0.2">
      <c r="A5" s="161" t="s">
        <v>595</v>
      </c>
      <c r="B5" s="414"/>
      <c r="C5" s="414"/>
      <c r="D5" s="414"/>
      <c r="E5" s="414"/>
      <c r="F5" s="414"/>
      <c r="G5" s="414"/>
      <c r="H5" s="414"/>
      <c r="I5" s="414"/>
      <c r="J5" s="414"/>
      <c r="K5" s="414"/>
      <c r="L5" s="418"/>
    </row>
    <row r="6" spans="1:12" ht="26.25" customHeight="1" x14ac:dyDescent="0.2">
      <c r="A6" s="142" t="s">
        <v>596</v>
      </c>
      <c r="B6" s="144">
        <v>146</v>
      </c>
      <c r="C6" s="144">
        <v>3</v>
      </c>
      <c r="D6" s="270">
        <v>3.7</v>
      </c>
      <c r="E6" s="49">
        <v>438</v>
      </c>
      <c r="F6" s="144">
        <v>3</v>
      </c>
      <c r="G6" s="270">
        <v>2</v>
      </c>
      <c r="H6" s="144">
        <f t="shared" ref="H6:H11" si="0">B6*F6</f>
        <v>438</v>
      </c>
      <c r="I6" s="144">
        <v>3</v>
      </c>
      <c r="J6" s="270">
        <v>3.5</v>
      </c>
      <c r="K6" s="144">
        <f>B6*I6</f>
        <v>438</v>
      </c>
      <c r="L6" s="271">
        <f>(D6+G6+J6)*K6</f>
        <v>4029.6</v>
      </c>
    </row>
    <row r="7" spans="1:12" ht="60.95" customHeight="1" x14ac:dyDescent="0.2">
      <c r="A7" s="142" t="s">
        <v>675</v>
      </c>
      <c r="B7" s="144">
        <v>6</v>
      </c>
      <c r="C7" s="144">
        <v>3</v>
      </c>
      <c r="D7" s="270">
        <v>3.7</v>
      </c>
      <c r="E7" s="144">
        <f t="shared" ref="E7:E11" si="1">B7*C7</f>
        <v>18</v>
      </c>
      <c r="F7" s="144">
        <v>3</v>
      </c>
      <c r="G7" s="270">
        <v>2</v>
      </c>
      <c r="H7" s="144">
        <f t="shared" si="0"/>
        <v>18</v>
      </c>
      <c r="I7" s="144">
        <v>3</v>
      </c>
      <c r="J7" s="270">
        <v>3.5</v>
      </c>
      <c r="K7" s="144">
        <f t="shared" ref="K7:K11" si="2">B7*I7</f>
        <v>18</v>
      </c>
      <c r="L7" s="271">
        <f t="shared" ref="L7:L11" si="3">(D7+G7+J7)*K7</f>
        <v>165.6</v>
      </c>
    </row>
    <row r="8" spans="1:12" ht="29.25" customHeight="1" x14ac:dyDescent="0.2">
      <c r="A8" s="142" t="s">
        <v>674</v>
      </c>
      <c r="B8" s="144">
        <v>10</v>
      </c>
      <c r="C8" s="144">
        <v>3</v>
      </c>
      <c r="D8" s="270">
        <v>3.7</v>
      </c>
      <c r="E8" s="144">
        <f t="shared" si="1"/>
        <v>30</v>
      </c>
      <c r="F8" s="144">
        <v>3</v>
      </c>
      <c r="G8" s="270">
        <v>2</v>
      </c>
      <c r="H8" s="144">
        <f t="shared" si="0"/>
        <v>30</v>
      </c>
      <c r="I8" s="144">
        <v>3</v>
      </c>
      <c r="J8" s="270">
        <v>3.5</v>
      </c>
      <c r="K8" s="144">
        <f t="shared" si="2"/>
        <v>30</v>
      </c>
      <c r="L8" s="271">
        <f t="shared" si="3"/>
        <v>276</v>
      </c>
    </row>
    <row r="9" spans="1:12" ht="47.25" customHeight="1" x14ac:dyDescent="0.2">
      <c r="A9" s="142" t="s">
        <v>597</v>
      </c>
      <c r="B9" s="144">
        <v>5</v>
      </c>
      <c r="C9" s="144">
        <v>3</v>
      </c>
      <c r="D9" s="270">
        <v>3.7</v>
      </c>
      <c r="E9" s="144">
        <f t="shared" si="1"/>
        <v>15</v>
      </c>
      <c r="F9" s="144">
        <v>3</v>
      </c>
      <c r="G9" s="270">
        <v>2</v>
      </c>
      <c r="H9" s="144">
        <f t="shared" si="0"/>
        <v>15</v>
      </c>
      <c r="I9" s="144">
        <v>3</v>
      </c>
      <c r="J9" s="270">
        <v>3.5</v>
      </c>
      <c r="K9" s="144">
        <f t="shared" si="2"/>
        <v>15</v>
      </c>
      <c r="L9" s="271">
        <f t="shared" si="3"/>
        <v>138</v>
      </c>
    </row>
    <row r="10" spans="1:12" ht="47.25" customHeight="1" x14ac:dyDescent="0.2">
      <c r="A10" s="166" t="s">
        <v>598</v>
      </c>
      <c r="B10" s="150">
        <v>6</v>
      </c>
      <c r="C10" s="150">
        <v>3</v>
      </c>
      <c r="D10" s="272">
        <v>3.7</v>
      </c>
      <c r="E10" s="150">
        <f t="shared" ref="E10" si="4">B10*C10</f>
        <v>18</v>
      </c>
      <c r="F10" s="150">
        <v>3</v>
      </c>
      <c r="G10" s="272">
        <v>2</v>
      </c>
      <c r="H10" s="150">
        <f t="shared" ref="H10" si="5">B10*F10</f>
        <v>18</v>
      </c>
      <c r="I10" s="150">
        <v>3</v>
      </c>
      <c r="J10" s="272">
        <v>3.5</v>
      </c>
      <c r="K10" s="150">
        <f t="shared" ref="K10" si="6">B10*I10</f>
        <v>18</v>
      </c>
      <c r="L10" s="273">
        <f t="shared" ref="L10" si="7">(D10+G10+J10)*K10</f>
        <v>165.6</v>
      </c>
    </row>
    <row r="11" spans="1:12" ht="15" thickBot="1" x14ac:dyDescent="0.25">
      <c r="A11" s="166" t="s">
        <v>662</v>
      </c>
      <c r="B11" s="150">
        <v>3</v>
      </c>
      <c r="C11" s="150">
        <v>3</v>
      </c>
      <c r="D11" s="272">
        <v>3.7</v>
      </c>
      <c r="E11" s="150">
        <f t="shared" si="1"/>
        <v>9</v>
      </c>
      <c r="F11" s="150">
        <v>3</v>
      </c>
      <c r="G11" s="272">
        <v>2</v>
      </c>
      <c r="H11" s="150">
        <f t="shared" si="0"/>
        <v>9</v>
      </c>
      <c r="I11" s="150">
        <v>3</v>
      </c>
      <c r="J11" s="272">
        <v>3.5</v>
      </c>
      <c r="K11" s="150">
        <f t="shared" si="2"/>
        <v>9</v>
      </c>
      <c r="L11" s="273">
        <f t="shared" si="3"/>
        <v>82.8</v>
      </c>
    </row>
    <row r="12" spans="1:12" ht="15.75" thickBot="1" x14ac:dyDescent="0.3">
      <c r="A12" s="153" t="s">
        <v>599</v>
      </c>
      <c r="B12" s="167">
        <f>SUM(B6:B11)</f>
        <v>176</v>
      </c>
      <c r="C12" s="167"/>
      <c r="D12" s="167"/>
      <c r="E12" s="167">
        <f>SUM(E6:E11)</f>
        <v>528</v>
      </c>
      <c r="F12" s="167"/>
      <c r="G12" s="167"/>
      <c r="H12" s="167">
        <f>SUM(H6:H11)</f>
        <v>528</v>
      </c>
      <c r="I12" s="167"/>
      <c r="J12" s="167"/>
      <c r="K12" s="167"/>
      <c r="L12" s="274">
        <f>SUM(L6:L11)</f>
        <v>4857.6000000000004</v>
      </c>
    </row>
    <row r="13" spans="1:12" x14ac:dyDescent="0.2">
      <c r="L13" s="275"/>
    </row>
    <row r="14" spans="1:12" ht="15" thickBot="1" x14ac:dyDescent="0.25">
      <c r="L14" s="275"/>
    </row>
    <row r="15" spans="1:12" ht="15.75" thickBot="1" x14ac:dyDescent="0.3">
      <c r="A15" s="276"/>
      <c r="B15" s="202"/>
      <c r="C15" s="419" t="s">
        <v>587</v>
      </c>
      <c r="D15" s="419"/>
      <c r="E15" s="419"/>
      <c r="F15" s="419" t="s">
        <v>588</v>
      </c>
      <c r="G15" s="419"/>
      <c r="H15" s="419"/>
      <c r="I15" s="419" t="s">
        <v>589</v>
      </c>
      <c r="J15" s="419"/>
      <c r="K15" s="419"/>
      <c r="L15" s="274" t="s">
        <v>590</v>
      </c>
    </row>
    <row r="16" spans="1:12" ht="15" x14ac:dyDescent="0.25">
      <c r="A16" s="269" t="s">
        <v>600</v>
      </c>
      <c r="B16" s="414" t="s">
        <v>672</v>
      </c>
      <c r="C16" s="414" t="s">
        <v>592</v>
      </c>
      <c r="D16" s="414" t="s">
        <v>593</v>
      </c>
      <c r="E16" s="414" t="s">
        <v>673</v>
      </c>
      <c r="F16" s="414" t="s">
        <v>592</v>
      </c>
      <c r="G16" s="414" t="s">
        <v>593</v>
      </c>
      <c r="H16" s="414" t="s">
        <v>673</v>
      </c>
      <c r="I16" s="414" t="s">
        <v>592</v>
      </c>
      <c r="J16" s="414" t="s">
        <v>593</v>
      </c>
      <c r="K16" s="414" t="s">
        <v>673</v>
      </c>
      <c r="L16" s="412" t="s">
        <v>594</v>
      </c>
    </row>
    <row r="17" spans="1:12" x14ac:dyDescent="0.2">
      <c r="A17" s="161" t="s">
        <v>595</v>
      </c>
      <c r="B17" s="415"/>
      <c r="C17" s="415"/>
      <c r="D17" s="415"/>
      <c r="E17" s="415"/>
      <c r="F17" s="415"/>
      <c r="G17" s="415"/>
      <c r="H17" s="415"/>
      <c r="I17" s="415"/>
      <c r="J17" s="415"/>
      <c r="K17" s="415"/>
      <c r="L17" s="413"/>
    </row>
    <row r="18" spans="1:12" ht="35.25" customHeight="1" x14ac:dyDescent="0.2">
      <c r="A18" s="142" t="s">
        <v>601</v>
      </c>
      <c r="B18" s="144">
        <v>46</v>
      </c>
      <c r="C18" s="144">
        <v>2</v>
      </c>
      <c r="D18" s="270">
        <v>3.7</v>
      </c>
      <c r="E18" s="144">
        <f>B18*C18</f>
        <v>92</v>
      </c>
      <c r="F18" s="144">
        <v>2</v>
      </c>
      <c r="G18" s="270">
        <v>2</v>
      </c>
      <c r="H18" s="144">
        <f>B18*F18</f>
        <v>92</v>
      </c>
      <c r="I18" s="144">
        <v>2</v>
      </c>
      <c r="J18" s="144">
        <v>3.5</v>
      </c>
      <c r="K18" s="144">
        <f>B18*I18</f>
        <v>92</v>
      </c>
      <c r="L18" s="271">
        <f t="shared" ref="L18:L25" si="8">(D18+G18+J18)*K18</f>
        <v>846.4</v>
      </c>
    </row>
    <row r="19" spans="1:12" ht="42.75" customHeight="1" x14ac:dyDescent="0.2">
      <c r="A19" s="142" t="s">
        <v>602</v>
      </c>
      <c r="B19" s="144">
        <v>24</v>
      </c>
      <c r="C19" s="144">
        <v>0</v>
      </c>
      <c r="D19" s="270">
        <v>3.7</v>
      </c>
      <c r="E19" s="144">
        <v>0</v>
      </c>
      <c r="F19" s="144">
        <v>0</v>
      </c>
      <c r="G19" s="270">
        <v>2</v>
      </c>
      <c r="H19" s="144">
        <v>0</v>
      </c>
      <c r="I19" s="144">
        <v>2</v>
      </c>
      <c r="J19" s="144">
        <v>3.5</v>
      </c>
      <c r="K19" s="144">
        <f>I19*B19</f>
        <v>48</v>
      </c>
      <c r="L19" s="271">
        <f t="shared" si="8"/>
        <v>441.59999999999997</v>
      </c>
    </row>
    <row r="20" spans="1:12" ht="42.75" customHeight="1" x14ac:dyDescent="0.2">
      <c r="A20" s="142" t="s">
        <v>643</v>
      </c>
      <c r="B20" s="144">
        <v>10</v>
      </c>
      <c r="C20" s="144">
        <v>2</v>
      </c>
      <c r="D20" s="270">
        <v>3.7</v>
      </c>
      <c r="E20" s="144">
        <f>C20*B20</f>
        <v>20</v>
      </c>
      <c r="F20" s="144">
        <v>2</v>
      </c>
      <c r="G20" s="270">
        <v>2</v>
      </c>
      <c r="H20" s="144">
        <f>F20*B20</f>
        <v>20</v>
      </c>
      <c r="I20" s="144">
        <v>2</v>
      </c>
      <c r="J20" s="144">
        <v>3.5</v>
      </c>
      <c r="K20" s="144">
        <f>I20*B20</f>
        <v>20</v>
      </c>
      <c r="L20" s="271">
        <f t="shared" ref="L20" si="9">(D20+G20+J20)*K20</f>
        <v>184</v>
      </c>
    </row>
    <row r="21" spans="1:12" ht="30" customHeight="1" x14ac:dyDescent="0.2">
      <c r="A21" s="142" t="s">
        <v>603</v>
      </c>
      <c r="B21" s="144">
        <v>6</v>
      </c>
      <c r="C21" s="144">
        <v>2</v>
      </c>
      <c r="D21" s="270">
        <v>3.7</v>
      </c>
      <c r="E21" s="144">
        <v>6</v>
      </c>
      <c r="F21" s="144">
        <v>2</v>
      </c>
      <c r="G21" s="270">
        <v>2</v>
      </c>
      <c r="H21" s="144">
        <v>6</v>
      </c>
      <c r="I21" s="144">
        <v>2</v>
      </c>
      <c r="J21" s="144">
        <v>3.5</v>
      </c>
      <c r="K21" s="144">
        <f>B21*I21</f>
        <v>12</v>
      </c>
      <c r="L21" s="271">
        <f t="shared" si="8"/>
        <v>110.39999999999999</v>
      </c>
    </row>
    <row r="22" spans="1:12" ht="42.75" x14ac:dyDescent="0.2">
      <c r="A22" s="142" t="s">
        <v>604</v>
      </c>
      <c r="B22" s="144">
        <v>5</v>
      </c>
      <c r="C22" s="144">
        <v>2</v>
      </c>
      <c r="D22" s="270">
        <v>3.7</v>
      </c>
      <c r="E22" s="144">
        <f>B22*C22</f>
        <v>10</v>
      </c>
      <c r="F22" s="144">
        <v>2</v>
      </c>
      <c r="G22" s="270">
        <v>2</v>
      </c>
      <c r="H22" s="144">
        <f>B22*F22</f>
        <v>10</v>
      </c>
      <c r="I22" s="144">
        <v>2</v>
      </c>
      <c r="J22" s="144">
        <v>3.5</v>
      </c>
      <c r="K22" s="144">
        <f>B22*I22</f>
        <v>10</v>
      </c>
      <c r="L22" s="271">
        <f t="shared" si="8"/>
        <v>92</v>
      </c>
    </row>
    <row r="23" spans="1:12" ht="30" customHeight="1" x14ac:dyDescent="0.2">
      <c r="A23" s="142" t="s">
        <v>605</v>
      </c>
      <c r="B23" s="144">
        <v>5</v>
      </c>
      <c r="C23" s="144">
        <v>2</v>
      </c>
      <c r="D23" s="270">
        <v>3.7</v>
      </c>
      <c r="E23" s="144">
        <f>B23*C23</f>
        <v>10</v>
      </c>
      <c r="F23" s="144">
        <v>2</v>
      </c>
      <c r="G23" s="270">
        <v>2</v>
      </c>
      <c r="H23" s="144">
        <f>B23*F23</f>
        <v>10</v>
      </c>
      <c r="I23" s="144">
        <v>2</v>
      </c>
      <c r="J23" s="144">
        <v>3.5</v>
      </c>
      <c r="K23" s="144">
        <f>B23*I23</f>
        <v>10</v>
      </c>
      <c r="L23" s="271">
        <f t="shared" si="8"/>
        <v>92</v>
      </c>
    </row>
    <row r="24" spans="1:12" ht="51" customHeight="1" x14ac:dyDescent="0.2">
      <c r="A24" s="142" t="s">
        <v>606</v>
      </c>
      <c r="B24" s="144">
        <v>3</v>
      </c>
      <c r="C24" s="144">
        <v>2</v>
      </c>
      <c r="D24" s="270">
        <v>3.7</v>
      </c>
      <c r="E24" s="144">
        <f>B24*C24</f>
        <v>6</v>
      </c>
      <c r="F24" s="144">
        <v>2</v>
      </c>
      <c r="G24" s="270">
        <v>2</v>
      </c>
      <c r="H24" s="144">
        <f>B24*F24</f>
        <v>6</v>
      </c>
      <c r="I24" s="144">
        <v>2</v>
      </c>
      <c r="J24" s="144">
        <v>3.5</v>
      </c>
      <c r="K24" s="144">
        <f>B24*I24</f>
        <v>6</v>
      </c>
      <c r="L24" s="271">
        <f t="shared" si="8"/>
        <v>55.199999999999996</v>
      </c>
    </row>
    <row r="25" spans="1:12" ht="28.5" customHeight="1" x14ac:dyDescent="0.2">
      <c r="A25" s="142" t="s">
        <v>607</v>
      </c>
      <c r="B25" s="144">
        <v>3</v>
      </c>
      <c r="C25" s="144">
        <v>2</v>
      </c>
      <c r="D25" s="270">
        <v>3.7</v>
      </c>
      <c r="E25" s="144">
        <f>B25*C25</f>
        <v>6</v>
      </c>
      <c r="F25" s="144">
        <v>2</v>
      </c>
      <c r="G25" s="270">
        <v>2</v>
      </c>
      <c r="H25" s="144">
        <f>B25*F25</f>
        <v>6</v>
      </c>
      <c r="I25" s="144">
        <v>2</v>
      </c>
      <c r="J25" s="144">
        <v>3.5</v>
      </c>
      <c r="K25" s="144">
        <f>B25*I25</f>
        <v>6</v>
      </c>
      <c r="L25" s="271">
        <f t="shared" si="8"/>
        <v>55.199999999999996</v>
      </c>
    </row>
    <row r="26" spans="1:12" ht="30.75" customHeight="1" x14ac:dyDescent="0.2">
      <c r="A26" s="142" t="s">
        <v>608</v>
      </c>
      <c r="B26" s="144">
        <v>75</v>
      </c>
      <c r="C26" s="144">
        <v>0</v>
      </c>
      <c r="D26" s="270">
        <v>0</v>
      </c>
      <c r="E26" s="144">
        <f t="shared" ref="E26:E27" si="10">B26*C26</f>
        <v>0</v>
      </c>
      <c r="F26" s="144">
        <v>0</v>
      </c>
      <c r="G26" s="270">
        <v>0</v>
      </c>
      <c r="H26" s="144">
        <f t="shared" ref="H26:H27" si="11">B26*F26</f>
        <v>0</v>
      </c>
      <c r="I26" s="144">
        <v>2</v>
      </c>
      <c r="J26" s="144">
        <v>3.5</v>
      </c>
      <c r="K26" s="144">
        <f t="shared" ref="K26:K27" si="12">B26*I26</f>
        <v>150</v>
      </c>
      <c r="L26" s="271">
        <f t="shared" ref="L26:L27" si="13">(D26+G26+J26)*K26</f>
        <v>525</v>
      </c>
    </row>
    <row r="27" spans="1:12" ht="33.75" customHeight="1" x14ac:dyDescent="0.2">
      <c r="A27" s="142" t="s">
        <v>609</v>
      </c>
      <c r="B27" s="144">
        <v>25</v>
      </c>
      <c r="C27" s="144">
        <v>0</v>
      </c>
      <c r="D27" s="270">
        <v>0</v>
      </c>
      <c r="E27" s="144">
        <f t="shared" si="10"/>
        <v>0</v>
      </c>
      <c r="F27" s="144">
        <v>0</v>
      </c>
      <c r="G27" s="270">
        <v>0</v>
      </c>
      <c r="H27" s="144">
        <f t="shared" si="11"/>
        <v>0</v>
      </c>
      <c r="I27" s="144">
        <v>2</v>
      </c>
      <c r="J27" s="144">
        <v>3.5</v>
      </c>
      <c r="K27" s="144">
        <f t="shared" si="12"/>
        <v>50</v>
      </c>
      <c r="L27" s="271">
        <f t="shared" si="13"/>
        <v>175</v>
      </c>
    </row>
    <row r="28" spans="1:12" ht="34.5" customHeight="1" x14ac:dyDescent="0.2">
      <c r="A28" s="142" t="s">
        <v>610</v>
      </c>
      <c r="B28" s="144">
        <v>20</v>
      </c>
      <c r="C28" s="144">
        <v>0</v>
      </c>
      <c r="D28" s="270">
        <v>0</v>
      </c>
      <c r="E28" s="144">
        <f t="shared" ref="E28:E32" si="14">B28*C28</f>
        <v>0</v>
      </c>
      <c r="F28" s="144">
        <v>0</v>
      </c>
      <c r="G28" s="270">
        <v>0</v>
      </c>
      <c r="H28" s="144">
        <f>B28*F28</f>
        <v>0</v>
      </c>
      <c r="I28" s="144">
        <v>2</v>
      </c>
      <c r="J28" s="144">
        <v>3.5</v>
      </c>
      <c r="K28" s="144">
        <f t="shared" ref="K28:K32" si="15">B28*I28</f>
        <v>40</v>
      </c>
      <c r="L28" s="271">
        <f t="shared" ref="L28:L32" si="16">(D28+G28+J28)*K28</f>
        <v>140</v>
      </c>
    </row>
    <row r="29" spans="1:12" ht="65.25" customHeight="1" x14ac:dyDescent="0.2">
      <c r="A29" s="142" t="s">
        <v>611</v>
      </c>
      <c r="B29" s="144">
        <v>10</v>
      </c>
      <c r="C29" s="144">
        <v>0</v>
      </c>
      <c r="D29" s="270">
        <v>0</v>
      </c>
      <c r="E29" s="144">
        <f t="shared" si="14"/>
        <v>0</v>
      </c>
      <c r="F29" s="144">
        <v>0</v>
      </c>
      <c r="G29" s="270">
        <v>0</v>
      </c>
      <c r="H29" s="144">
        <f>B29*F29</f>
        <v>0</v>
      </c>
      <c r="I29" s="144">
        <v>2</v>
      </c>
      <c r="J29" s="144">
        <v>3.5</v>
      </c>
      <c r="K29" s="144">
        <f t="shared" si="15"/>
        <v>20</v>
      </c>
      <c r="L29" s="271">
        <f t="shared" si="16"/>
        <v>70</v>
      </c>
    </row>
    <row r="30" spans="1:12" ht="53.1" customHeight="1" x14ac:dyDescent="0.2">
      <c r="A30" s="142" t="s">
        <v>612</v>
      </c>
      <c r="B30" s="144">
        <v>4</v>
      </c>
      <c r="C30" s="144">
        <v>2</v>
      </c>
      <c r="D30" s="270">
        <v>3.7</v>
      </c>
      <c r="E30" s="144">
        <f t="shared" si="14"/>
        <v>8</v>
      </c>
      <c r="F30" s="144">
        <v>2</v>
      </c>
      <c r="G30" s="270">
        <v>2</v>
      </c>
      <c r="H30" s="144">
        <f>B30*F30</f>
        <v>8</v>
      </c>
      <c r="I30" s="144">
        <v>2</v>
      </c>
      <c r="J30" s="144">
        <v>3.5</v>
      </c>
      <c r="K30" s="144">
        <f t="shared" si="15"/>
        <v>8</v>
      </c>
      <c r="L30" s="271">
        <f t="shared" si="16"/>
        <v>73.599999999999994</v>
      </c>
    </row>
    <row r="31" spans="1:12" ht="55.5" customHeight="1" x14ac:dyDescent="0.2">
      <c r="A31" s="142" t="s">
        <v>613</v>
      </c>
      <c r="B31" s="144">
        <v>30</v>
      </c>
      <c r="C31" s="144">
        <v>0</v>
      </c>
      <c r="D31" s="270">
        <v>0</v>
      </c>
      <c r="E31" s="144">
        <f t="shared" si="14"/>
        <v>0</v>
      </c>
      <c r="F31" s="144">
        <v>0</v>
      </c>
      <c r="G31" s="270">
        <v>0</v>
      </c>
      <c r="H31" s="144">
        <f>B31*F31</f>
        <v>0</v>
      </c>
      <c r="I31" s="144">
        <v>2</v>
      </c>
      <c r="J31" s="144">
        <v>3.5</v>
      </c>
      <c r="K31" s="144">
        <f t="shared" si="15"/>
        <v>60</v>
      </c>
      <c r="L31" s="271">
        <f t="shared" si="16"/>
        <v>210</v>
      </c>
    </row>
    <row r="32" spans="1:12" ht="72.599999999999994" customHeight="1" x14ac:dyDescent="0.2">
      <c r="A32" s="142" t="s">
        <v>614</v>
      </c>
      <c r="B32" s="144">
        <v>100</v>
      </c>
      <c r="C32" s="144">
        <v>0</v>
      </c>
      <c r="D32" s="270">
        <v>0</v>
      </c>
      <c r="E32" s="144">
        <f t="shared" si="14"/>
        <v>0</v>
      </c>
      <c r="F32" s="144">
        <v>0</v>
      </c>
      <c r="G32" s="270">
        <v>0</v>
      </c>
      <c r="H32" s="144">
        <v>0</v>
      </c>
      <c r="I32" s="144">
        <v>2</v>
      </c>
      <c r="J32" s="144">
        <v>3.5</v>
      </c>
      <c r="K32" s="144">
        <f t="shared" si="15"/>
        <v>200</v>
      </c>
      <c r="L32" s="271">
        <f t="shared" si="16"/>
        <v>700</v>
      </c>
    </row>
    <row r="33" spans="1:12" ht="72.599999999999994" customHeight="1" x14ac:dyDescent="0.2">
      <c r="A33" s="65" t="s">
        <v>656</v>
      </c>
      <c r="B33" s="144">
        <v>6</v>
      </c>
      <c r="C33" s="144">
        <v>0</v>
      </c>
      <c r="D33" s="270">
        <v>0</v>
      </c>
      <c r="E33" s="144">
        <f t="shared" ref="E33" si="17">B33*C33</f>
        <v>0</v>
      </c>
      <c r="F33" s="144">
        <v>0</v>
      </c>
      <c r="G33" s="270">
        <v>0</v>
      </c>
      <c r="H33" s="144">
        <v>0</v>
      </c>
      <c r="I33" s="144">
        <v>2</v>
      </c>
      <c r="J33" s="144">
        <v>3.5</v>
      </c>
      <c r="K33" s="144">
        <f t="shared" ref="K33" si="18">B33*I33</f>
        <v>12</v>
      </c>
      <c r="L33" s="271">
        <f t="shared" ref="L33" si="19">(D33+G33+J33)*K33</f>
        <v>42</v>
      </c>
    </row>
    <row r="34" spans="1:12" ht="97.5" customHeight="1" x14ac:dyDescent="0.2">
      <c r="A34" s="142" t="s">
        <v>645</v>
      </c>
      <c r="B34" s="144">
        <v>34</v>
      </c>
      <c r="C34" s="144">
        <v>0</v>
      </c>
      <c r="D34" s="270">
        <v>0</v>
      </c>
      <c r="E34" s="144">
        <f t="shared" ref="E34" si="20">B34*C34</f>
        <v>0</v>
      </c>
      <c r="F34" s="144">
        <v>2</v>
      </c>
      <c r="G34" s="270">
        <v>2</v>
      </c>
      <c r="H34" s="144">
        <f>B34*F34</f>
        <v>68</v>
      </c>
      <c r="I34" s="144">
        <v>2</v>
      </c>
      <c r="J34" s="144">
        <v>3.5</v>
      </c>
      <c r="K34" s="144">
        <f t="shared" ref="K34" si="21">B34*I34</f>
        <v>68</v>
      </c>
      <c r="L34" s="271">
        <f t="shared" ref="L34" si="22">(D34+G34+J34)*K34</f>
        <v>374</v>
      </c>
    </row>
    <row r="35" spans="1:12" ht="75.75" customHeight="1" thickBot="1" x14ac:dyDescent="0.25">
      <c r="A35" s="147"/>
      <c r="B35" s="150"/>
      <c r="C35" s="150"/>
      <c r="D35" s="150"/>
      <c r="E35" s="150"/>
      <c r="F35" s="150"/>
      <c r="G35" s="150"/>
      <c r="H35" s="150"/>
      <c r="I35" s="150"/>
      <c r="J35" s="150"/>
      <c r="K35" s="150"/>
      <c r="L35" s="277"/>
    </row>
    <row r="36" spans="1:12" ht="30.75" thickBot="1" x14ac:dyDescent="0.3">
      <c r="A36" s="153" t="s">
        <v>615</v>
      </c>
      <c r="B36" s="167">
        <f>SUM(B18:B35)</f>
        <v>406</v>
      </c>
      <c r="C36" s="167"/>
      <c r="D36" s="167"/>
      <c r="E36" s="167">
        <f>SUM(E18:E35)</f>
        <v>158</v>
      </c>
      <c r="F36" s="167"/>
      <c r="G36" s="167"/>
      <c r="H36" s="167">
        <f>SUM(H18:H35)</f>
        <v>226</v>
      </c>
      <c r="I36" s="167"/>
      <c r="J36" s="167"/>
      <c r="K36" s="167"/>
      <c r="L36" s="274">
        <f>SUM(L18:L35)</f>
        <v>4186.3999999999996</v>
      </c>
    </row>
    <row r="37" spans="1:12" ht="15" thickBot="1" x14ac:dyDescent="0.25">
      <c r="A37" s="173"/>
      <c r="B37" s="174"/>
      <c r="C37" s="174"/>
      <c r="D37" s="174"/>
      <c r="E37" s="174"/>
      <c r="F37" s="174"/>
      <c r="G37" s="174"/>
      <c r="H37" s="174"/>
      <c r="I37" s="174"/>
      <c r="J37" s="174"/>
      <c r="K37" s="174"/>
      <c r="L37" s="278"/>
    </row>
    <row r="38" spans="1:12" ht="60.75" thickBot="1" x14ac:dyDescent="0.3">
      <c r="A38" s="153" t="s">
        <v>616</v>
      </c>
      <c r="B38" s="167"/>
      <c r="C38" s="167"/>
      <c r="D38" s="167"/>
      <c r="E38" s="167"/>
      <c r="F38" s="167"/>
      <c r="G38" s="167"/>
      <c r="H38" s="167"/>
      <c r="I38" s="167"/>
      <c r="J38" s="167"/>
      <c r="K38" s="167"/>
      <c r="L38" s="279">
        <f>L36+L12</f>
        <v>9044</v>
      </c>
    </row>
  </sheetData>
  <sheetProtection sheet="1" objects="1" scenarios="1"/>
  <mergeCells count="29">
    <mergeCell ref="L4:L5"/>
    <mergeCell ref="C15:E15"/>
    <mergeCell ref="F15:H15"/>
    <mergeCell ref="I15:K15"/>
    <mergeCell ref="A2:L2"/>
    <mergeCell ref="C3:E3"/>
    <mergeCell ref="F3:H3"/>
    <mergeCell ref="I3:K3"/>
    <mergeCell ref="B4:B5"/>
    <mergeCell ref="C4:C5"/>
    <mergeCell ref="D4:D5"/>
    <mergeCell ref="E4:E5"/>
    <mergeCell ref="F4:F5"/>
    <mergeCell ref="G4:G5"/>
    <mergeCell ref="H4:H5"/>
    <mergeCell ref="I4:I5"/>
    <mergeCell ref="J4:J5"/>
    <mergeCell ref="K4:K5"/>
    <mergeCell ref="H16:H17"/>
    <mergeCell ref="I16:I17"/>
    <mergeCell ref="J16:J17"/>
    <mergeCell ref="K16:K17"/>
    <mergeCell ref="L16:L17"/>
    <mergeCell ref="B16:B17"/>
    <mergeCell ref="C16:C17"/>
    <mergeCell ref="D16:D17"/>
    <mergeCell ref="E16:E17"/>
    <mergeCell ref="F16:F17"/>
    <mergeCell ref="G16:G1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tabSelected="1" workbookViewId="0">
      <selection activeCell="A19" sqref="A19:G23"/>
    </sheetView>
  </sheetViews>
  <sheetFormatPr defaultRowHeight="14.25" x14ac:dyDescent="0.2"/>
  <cols>
    <col min="1" max="1" width="26.28515625" style="10" bestFit="1" customWidth="1"/>
    <col min="2" max="2" width="11.85546875" style="10" customWidth="1"/>
    <col min="3" max="3" width="7.7109375" style="10" bestFit="1" customWidth="1"/>
    <col min="4" max="4" width="15.28515625" style="10" customWidth="1"/>
    <col min="5" max="5" width="11.42578125" style="10" bestFit="1" customWidth="1"/>
    <col min="6" max="7" width="9.140625" style="10"/>
    <col min="8" max="8" width="18.85546875" style="10" customWidth="1"/>
    <col min="9" max="10" width="9.140625" style="10"/>
    <col min="11" max="13" width="9.85546875" style="10" bestFit="1" customWidth="1"/>
    <col min="14" max="16384" width="9.140625" style="10"/>
  </cols>
  <sheetData>
    <row r="1" spans="1:13" ht="8.25" customHeight="1" thickBot="1" x14ac:dyDescent="0.25"/>
    <row r="2" spans="1:13" x14ac:dyDescent="0.2">
      <c r="A2" s="426" t="s">
        <v>617</v>
      </c>
      <c r="B2" s="427"/>
      <c r="C2" s="427"/>
      <c r="D2" s="427"/>
      <c r="E2" s="428"/>
      <c r="F2" s="432"/>
    </row>
    <row r="3" spans="1:13" ht="18" customHeight="1" x14ac:dyDescent="0.2">
      <c r="A3" s="429"/>
      <c r="B3" s="430"/>
      <c r="C3" s="430"/>
      <c r="D3" s="430"/>
      <c r="E3" s="431"/>
      <c r="F3" s="432"/>
    </row>
    <row r="4" spans="1:13" ht="15.75" thickBot="1" x14ac:dyDescent="0.3">
      <c r="A4" s="435"/>
      <c r="B4" s="407"/>
      <c r="C4" s="407"/>
      <c r="D4" s="407"/>
      <c r="E4" s="405"/>
    </row>
    <row r="5" spans="1:13" ht="30.75" thickBot="1" x14ac:dyDescent="0.3">
      <c r="A5" s="308" t="s">
        <v>618</v>
      </c>
      <c r="B5" s="309" t="s">
        <v>619</v>
      </c>
      <c r="C5" s="309" t="s">
        <v>620</v>
      </c>
      <c r="D5" s="310" t="s">
        <v>540</v>
      </c>
      <c r="E5" s="311" t="s">
        <v>621</v>
      </c>
    </row>
    <row r="6" spans="1:13" ht="15" x14ac:dyDescent="0.25">
      <c r="A6" s="312"/>
      <c r="B6" s="313"/>
      <c r="C6" s="209"/>
      <c r="D6" s="313"/>
      <c r="E6" s="314"/>
    </row>
    <row r="7" spans="1:13" x14ac:dyDescent="0.2">
      <c r="A7" s="315" t="s">
        <v>622</v>
      </c>
      <c r="B7" s="17">
        <v>780</v>
      </c>
      <c r="C7" s="17" t="s">
        <v>623</v>
      </c>
      <c r="D7" s="316">
        <v>16.3</v>
      </c>
      <c r="E7" s="31">
        <f>B7*D7</f>
        <v>12714</v>
      </c>
      <c r="G7" s="317"/>
    </row>
    <row r="8" spans="1:13" x14ac:dyDescent="0.2">
      <c r="A8" s="315" t="s">
        <v>624</v>
      </c>
      <c r="B8" s="17">
        <v>390</v>
      </c>
      <c r="C8" s="17" t="s">
        <v>623</v>
      </c>
      <c r="D8" s="316">
        <v>19.3</v>
      </c>
      <c r="E8" s="31">
        <f t="shared" ref="E8:E15" si="0">B8*D8</f>
        <v>7527</v>
      </c>
      <c r="G8" s="317"/>
    </row>
    <row r="9" spans="1:13" x14ac:dyDescent="0.2">
      <c r="A9" s="315" t="s">
        <v>625</v>
      </c>
      <c r="B9" s="17">
        <v>97</v>
      </c>
      <c r="C9" s="17" t="s">
        <v>623</v>
      </c>
      <c r="D9" s="316">
        <v>30</v>
      </c>
      <c r="E9" s="31">
        <f t="shared" si="0"/>
        <v>2910</v>
      </c>
      <c r="G9" s="317"/>
    </row>
    <row r="10" spans="1:13" x14ac:dyDescent="0.2">
      <c r="A10" s="315" t="s">
        <v>626</v>
      </c>
      <c r="B10" s="17">
        <v>12</v>
      </c>
      <c r="C10" s="17" t="s">
        <v>623</v>
      </c>
      <c r="D10" s="316">
        <v>35</v>
      </c>
      <c r="E10" s="31">
        <f t="shared" si="0"/>
        <v>420</v>
      </c>
      <c r="G10" s="317"/>
    </row>
    <row r="11" spans="1:13" x14ac:dyDescent="0.2">
      <c r="A11" s="315" t="s">
        <v>627</v>
      </c>
      <c r="B11" s="17">
        <v>18</v>
      </c>
      <c r="C11" s="17" t="s">
        <v>623</v>
      </c>
      <c r="D11" s="316">
        <v>49</v>
      </c>
      <c r="E11" s="31">
        <f t="shared" si="0"/>
        <v>882</v>
      </c>
      <c r="G11" s="317"/>
    </row>
    <row r="12" spans="1:13" ht="15" x14ac:dyDescent="0.25">
      <c r="A12" s="315" t="s">
        <v>628</v>
      </c>
      <c r="B12" s="17">
        <v>216</v>
      </c>
      <c r="C12" s="17" t="s">
        <v>623</v>
      </c>
      <c r="D12" s="316">
        <v>7</v>
      </c>
      <c r="E12" s="31">
        <f t="shared" si="0"/>
        <v>1512</v>
      </c>
      <c r="G12" s="317"/>
      <c r="H12" s="280"/>
    </row>
    <row r="13" spans="1:13" x14ac:dyDescent="0.2">
      <c r="A13" s="315" t="s">
        <v>629</v>
      </c>
      <c r="B13" s="17">
        <v>20</v>
      </c>
      <c r="C13" s="17" t="s">
        <v>623</v>
      </c>
      <c r="D13" s="316">
        <v>11</v>
      </c>
      <c r="E13" s="31">
        <f t="shared" si="0"/>
        <v>220</v>
      </c>
      <c r="G13" s="317"/>
    </row>
    <row r="14" spans="1:13" x14ac:dyDescent="0.2">
      <c r="A14" s="315" t="s">
        <v>630</v>
      </c>
      <c r="B14" s="17">
        <v>97</v>
      </c>
      <c r="C14" s="17" t="s">
        <v>623</v>
      </c>
      <c r="D14" s="316">
        <v>5.5</v>
      </c>
      <c r="E14" s="31">
        <f t="shared" si="0"/>
        <v>533.5</v>
      </c>
      <c r="G14" s="317"/>
    </row>
    <row r="15" spans="1:13" x14ac:dyDescent="0.2">
      <c r="A15" s="315" t="s">
        <v>631</v>
      </c>
      <c r="B15" s="17">
        <v>16</v>
      </c>
      <c r="C15" s="17" t="s">
        <v>623</v>
      </c>
      <c r="D15" s="316">
        <v>7</v>
      </c>
      <c r="E15" s="31">
        <f t="shared" si="0"/>
        <v>112</v>
      </c>
      <c r="G15" s="317"/>
    </row>
    <row r="16" spans="1:13" ht="15" thickBot="1" x14ac:dyDescent="0.25">
      <c r="A16" s="318" t="s">
        <v>632</v>
      </c>
      <c r="B16" s="26">
        <v>0.84</v>
      </c>
      <c r="C16" s="26"/>
      <c r="D16" s="319">
        <v>10000</v>
      </c>
      <c r="E16" s="32">
        <f>B16*D16</f>
        <v>8400</v>
      </c>
      <c r="G16" s="317"/>
      <c r="H16" s="320"/>
      <c r="L16" s="254"/>
      <c r="M16" s="254"/>
    </row>
    <row r="17" spans="1:12" ht="15.75" thickBot="1" x14ac:dyDescent="0.3">
      <c r="A17" s="12" t="s">
        <v>633</v>
      </c>
      <c r="B17" s="6"/>
      <c r="C17" s="433"/>
      <c r="D17" s="434"/>
      <c r="E17" s="321">
        <f>SUM(E7:E16)</f>
        <v>35230.5</v>
      </c>
      <c r="H17" s="320"/>
      <c r="L17" s="254"/>
    </row>
    <row r="18" spans="1:12" ht="24.6" customHeight="1" x14ac:dyDescent="0.2">
      <c r="H18" s="320"/>
      <c r="L18" s="254"/>
    </row>
    <row r="19" spans="1:12" x14ac:dyDescent="0.2">
      <c r="A19" s="430" t="s">
        <v>634</v>
      </c>
      <c r="B19" s="430"/>
      <c r="C19" s="432"/>
      <c r="D19" s="432"/>
      <c r="E19" s="432"/>
      <c r="F19" s="432"/>
      <c r="G19" s="432"/>
      <c r="H19" s="320"/>
      <c r="L19" s="254"/>
    </row>
    <row r="20" spans="1:12" x14ac:dyDescent="0.2">
      <c r="A20" s="432"/>
      <c r="B20" s="432"/>
      <c r="C20" s="432"/>
      <c r="D20" s="432"/>
      <c r="E20" s="432"/>
      <c r="F20" s="432"/>
      <c r="G20" s="432"/>
      <c r="H20" s="320"/>
      <c r="L20" s="254"/>
    </row>
    <row r="21" spans="1:12" x14ac:dyDescent="0.2">
      <c r="A21" s="432"/>
      <c r="B21" s="432"/>
      <c r="C21" s="432"/>
      <c r="D21" s="432"/>
      <c r="E21" s="432"/>
      <c r="F21" s="432"/>
      <c r="G21" s="432"/>
      <c r="H21" s="320"/>
      <c r="L21" s="254"/>
    </row>
    <row r="22" spans="1:12" x14ac:dyDescent="0.2">
      <c r="A22" s="432"/>
      <c r="B22" s="432"/>
      <c r="C22" s="432"/>
      <c r="D22" s="432"/>
      <c r="E22" s="432"/>
      <c r="F22" s="432"/>
      <c r="G22" s="432"/>
      <c r="H22" s="320"/>
      <c r="L22" s="254"/>
    </row>
    <row r="23" spans="1:12" ht="70.5" customHeight="1" x14ac:dyDescent="0.2">
      <c r="A23" s="432"/>
      <c r="B23" s="432"/>
      <c r="C23" s="432"/>
      <c r="D23" s="432"/>
      <c r="E23" s="432"/>
      <c r="F23" s="432"/>
      <c r="G23" s="432"/>
      <c r="H23" s="320"/>
      <c r="L23" s="254"/>
    </row>
    <row r="24" spans="1:12" x14ac:dyDescent="0.2">
      <c r="H24" s="320"/>
      <c r="L24" s="254"/>
    </row>
  </sheetData>
  <sheetProtection sheet="1" objects="1" scenarios="1"/>
  <mergeCells count="5">
    <mergeCell ref="A2:E3"/>
    <mergeCell ref="F2:F3"/>
    <mergeCell ref="C17:D17"/>
    <mergeCell ref="A19:G23"/>
    <mergeCell ref="A4: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a742831-bfcb-4189-ad64-8c0a00e6eb41">
      <Terms xmlns="http://schemas.microsoft.com/office/infopath/2007/PartnerControls"/>
    </lcf76f155ced4ddcb4097134ff3c332f>
    <TaxCatchAll xmlns="023cff81-6d66-42cc-8f02-6016d9f12e0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8BC3D9AA228EF4F8574C9EC48D80859" ma:contentTypeVersion="15" ma:contentTypeDescription="Ustvari nov dokument." ma:contentTypeScope="" ma:versionID="8e7bed8903cb402e19113b612112631a">
  <xsd:schema xmlns:xsd="http://www.w3.org/2001/XMLSchema" xmlns:xs="http://www.w3.org/2001/XMLSchema" xmlns:p="http://schemas.microsoft.com/office/2006/metadata/properties" xmlns:ns2="fa742831-bfcb-4189-ad64-8c0a00e6eb41" xmlns:ns3="023cff81-6d66-42cc-8f02-6016d9f12e01" targetNamespace="http://schemas.microsoft.com/office/2006/metadata/properties" ma:root="true" ma:fieldsID="dadeb245fe060149ad6fc391d9d55a45" ns2:_="" ns3:_="">
    <xsd:import namespace="fa742831-bfcb-4189-ad64-8c0a00e6eb41"/>
    <xsd:import namespace="023cff81-6d66-42cc-8f02-6016d9f12e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742831-bfcb-4189-ad64-8c0a00e6eb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Oznake slike" ma:readOnly="false" ma:fieldId="{5cf76f15-5ced-4ddc-b409-7134ff3c332f}" ma:taxonomyMulti="true" ma:sspId="5e14e79c-a30e-4e99-9109-415671f7bc2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3cff81-6d66-42cc-8f02-6016d9f12e0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44c6940-de31-4e9c-b4a3-6421ab09b3dc}" ma:internalName="TaxCatchAll" ma:showField="CatchAllData" ma:web="023cff81-6d66-42cc-8f02-6016d9f12e0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685DE0-D25C-45F7-9E60-E5DD4BF2F5F5}">
  <ds:schemaRefs>
    <ds:schemaRef ds:uri="http://www.w3.org/XML/1998/namespace"/>
    <ds:schemaRef ds:uri="http://schemas.microsoft.com/office/2006/documentManagement/types"/>
    <ds:schemaRef ds:uri="http://purl.org/dc/terms/"/>
    <ds:schemaRef ds:uri="fa742831-bfcb-4189-ad64-8c0a00e6eb41"/>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023cff81-6d66-42cc-8f02-6016d9f12e01"/>
  </ds:schemaRefs>
</ds:datastoreItem>
</file>

<file path=customXml/itemProps2.xml><?xml version="1.0" encoding="utf-8"?>
<ds:datastoreItem xmlns:ds="http://schemas.openxmlformats.org/officeDocument/2006/customXml" ds:itemID="{F6F2FDD6-C755-4E23-ABBF-422644C7D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742831-bfcb-4189-ad64-8c0a00e6eb41"/>
    <ds:schemaRef ds:uri="023cff81-6d66-42cc-8f02-6016d9f12e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3A965D-CCE4-4918-ABED-9A33983E83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Nasl. st.</vt:lpstr>
      <vt:lpstr>Uvod</vt:lpstr>
      <vt:lpstr>Zbirnik</vt:lpstr>
      <vt:lpstr>POMETANJE JP</vt:lpstr>
      <vt:lpstr>NAVLAKA IN KOŠI</vt:lpstr>
      <vt:lpstr>ZELENE POVRŠINE</vt:lpstr>
      <vt:lpstr>OSKRBA VRTNIC</vt:lpstr>
      <vt:lpstr>OSTALA DELA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Jug Malik</dc:creator>
  <cp:keywords/>
  <dc:description/>
  <cp:lastModifiedBy>Denis Ostrouška</cp:lastModifiedBy>
  <cp:revision/>
  <cp:lastPrinted>2025-02-21T12:19:34Z</cp:lastPrinted>
  <dcterms:created xsi:type="dcterms:W3CDTF">2024-02-21T07:40:17Z</dcterms:created>
  <dcterms:modified xsi:type="dcterms:W3CDTF">2025-03-13T12:52:10Z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0x010100B8BC3D9AA228EF4F8574C9EC48D80859</vt:lpwstr>
  </property>
  <property fmtid="{D5CDD505-2E9C-101B-9397-08002B2CF9AE}" pid="3" name="Order">
    <vt:r8>3886200</vt:r8>
  </property>
  <property fmtid="{D5CDD505-2E9C-101B-9397-08002B2CF9AE}" pid="4" name="MediaServiceImageTags">
    <vt:lpwstr/>
  </property>
</Properties>
</file>